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Daily Orders" sheetId="43" r:id="rId45"/>
    <sheet state="visible" name="Inv" sheetId="44" r:id="rId46"/>
    <sheet state="visible" name="Miracle Products" sheetId="45" r:id="rId47"/>
  </sheets>
  <definedNames>
    <definedName localSheetId="44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7">
      <text>
        <t xml:space="preserve">RCVD ON 02/01/2018</t>
      </text>
    </comment>
    <comment authorId="0" ref="AK11">
      <text>
        <t xml:space="preserve">RCVD ON 02/01/2018</t>
      </text>
    </comment>
    <comment authorId="0" ref="AK16">
      <text>
        <t xml:space="preserve">RCVD ON 02/01/2018</t>
      </text>
    </comment>
    <comment authorId="0" ref="AK17">
      <text>
        <t xml:space="preserve">RCVD ON 02/01/2018</t>
      </text>
    </comment>
    <comment authorId="0" ref="AK31">
      <text>
        <t xml:space="preserve">RCVD ON 2/21/18</t>
      </text>
    </comment>
    <comment authorId="0" ref="AK73">
      <text>
        <t xml:space="preserve">RCVD ON 2/20/18</t>
      </text>
    </comment>
  </commentList>
</comments>
</file>

<file path=xl/sharedStrings.xml><?xml version="1.0" encoding="utf-8"?>
<sst xmlns="http://schemas.openxmlformats.org/spreadsheetml/2006/main" count="1966" uniqueCount="1216">
  <si>
    <t>September 2014</t>
  </si>
  <si>
    <t>August 2014</t>
  </si>
  <si>
    <t>Order Numbers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</si>
  <si>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</si>
  <si>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</si>
  <si>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</si>
  <si>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</si>
  <si>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</si>
  <si>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</si>
  <si>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</si>
  <si>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</si>
  <si>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</si>
  <si>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</si>
  <si>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Totals</t>
  </si>
  <si>
    <t>HOLIDAY</t>
  </si>
  <si>
    <t>65071-65127</t>
  </si>
  <si>
    <t>67084-67357</t>
  </si>
  <si>
    <t>Saturday</t>
  </si>
  <si>
    <t>67358-67470</t>
  </si>
  <si>
    <t>67471-67577</t>
  </si>
  <si>
    <t>67578-67694</t>
  </si>
  <si>
    <t>Sunday</t>
  </si>
  <si>
    <t>65129-65294</t>
  </si>
  <si>
    <t>GroupOn</t>
  </si>
  <si>
    <t>67698-68032</t>
  </si>
  <si>
    <t>65298-65371</t>
  </si>
  <si>
    <t>68030-38200</t>
  </si>
  <si>
    <t>65372-65503</t>
  </si>
  <si>
    <t>65505-65597</t>
  </si>
  <si>
    <t>65599-65675</t>
  </si>
  <si>
    <t>68210-68624</t>
  </si>
  <si>
    <t>68625-68976</t>
  </si>
  <si>
    <t>OUT SICK</t>
  </si>
  <si>
    <t>65676-65823</t>
  </si>
  <si>
    <t>65824-65581</t>
  </si>
  <si>
    <t>68977-69908</t>
  </si>
  <si>
    <t>65892-65941</t>
  </si>
  <si>
    <t>65945-66078</t>
  </si>
  <si>
    <t>69910-70517</t>
  </si>
  <si>
    <t>66030-66105</t>
  </si>
  <si>
    <t>70497-71067</t>
  </si>
  <si>
    <t>71058-71927</t>
  </si>
  <si>
    <t>71923-72915</t>
  </si>
  <si>
    <t>66107-66246</t>
  </si>
  <si>
    <t>66247-66309</t>
  </si>
  <si>
    <t>66310-66367</t>
  </si>
  <si>
    <t>72914-79375</t>
  </si>
  <si>
    <t>66369-66475</t>
  </si>
  <si>
    <t>79373-84190</t>
  </si>
  <si>
    <t>66477-66571</t>
  </si>
  <si>
    <t>84108-88397</t>
  </si>
  <si>
    <t>88388-92139</t>
  </si>
  <si>
    <t>66572-66739</t>
  </si>
  <si>
    <t>92107-92526</t>
  </si>
  <si>
    <t>66740-66824</t>
  </si>
  <si>
    <t>66826-66928</t>
  </si>
  <si>
    <t>66930-66998</t>
  </si>
  <si>
    <t>92647-10550</t>
  </si>
  <si>
    <t>100542-103510</t>
  </si>
  <si>
    <t>67000-67088</t>
  </si>
  <si>
    <t>Total orders fulfilled</t>
  </si>
  <si>
    <t>TOTAL</t>
  </si>
  <si>
    <t>Aug. 2014 - Current fulfillment totals</t>
  </si>
  <si>
    <t>October 2014</t>
  </si>
  <si>
    <t>103453-106101</t>
  </si>
  <si>
    <t>November 2014</t>
  </si>
  <si>
    <t>106098-108778</t>
  </si>
  <si>
    <t>131107-131463</t>
  </si>
  <si>
    <t>108767-110066</t>
  </si>
  <si>
    <t>December 2014</t>
  </si>
  <si>
    <t>110039-114722</t>
  </si>
  <si>
    <t>112140-113746</t>
  </si>
  <si>
    <t>113749-114722</t>
  </si>
  <si>
    <t>167053-167529</t>
  </si>
  <si>
    <t>131465-131927</t>
  </si>
  <si>
    <t>114725-117281</t>
  </si>
  <si>
    <t>131929-132882</t>
  </si>
  <si>
    <t>117241-119887</t>
  </si>
  <si>
    <t>132875-134427</t>
  </si>
  <si>
    <t>134430-136552</t>
  </si>
  <si>
    <t>136554-138876</t>
  </si>
  <si>
    <t>167530-168423</t>
  </si>
  <si>
    <t>119866-121536</t>
  </si>
  <si>
    <t>138849-141195</t>
  </si>
  <si>
    <t>141197-143378</t>
  </si>
  <si>
    <t>168419-169553</t>
  </si>
  <si>
    <t>143368-144982</t>
  </si>
  <si>
    <t>121531-122286</t>
  </si>
  <si>
    <t>144976-146451</t>
  </si>
  <si>
    <t>169555-171300</t>
  </si>
  <si>
    <t>122284-122841</t>
  </si>
  <si>
    <t>146452-148497</t>
  </si>
  <si>
    <t>122843-123221</t>
  </si>
  <si>
    <t>171283-172760</t>
  </si>
  <si>
    <t>172759-173992</t>
  </si>
  <si>
    <t>148492-150466</t>
  </si>
  <si>
    <t>173993-174831</t>
  </si>
  <si>
    <t>123219-123720</t>
  </si>
  <si>
    <t>123721-124283</t>
  </si>
  <si>
    <t>124286-124854</t>
  </si>
  <si>
    <t>174834-175824</t>
  </si>
  <si>
    <t>150465-152424</t>
  </si>
  <si>
    <t>124856-125433</t>
  </si>
  <si>
    <t>175821-177088</t>
  </si>
  <si>
    <t>125435-125942</t>
  </si>
  <si>
    <t>152423-153894</t>
  </si>
  <si>
    <t>125943-126353</t>
  </si>
  <si>
    <t>177084-178444</t>
  </si>
  <si>
    <t>126355-126662</t>
  </si>
  <si>
    <t>153889-155153</t>
  </si>
  <si>
    <t>178430-179502</t>
  </si>
  <si>
    <t>126661-126954</t>
  </si>
  <si>
    <t>126955-127417</t>
  </si>
  <si>
    <t>155155-155956</t>
  </si>
  <si>
    <t>127416-127896</t>
  </si>
  <si>
    <t>179494-180232</t>
  </si>
  <si>
    <t>127894-128383</t>
  </si>
  <si>
    <t>155958-156594</t>
  </si>
  <si>
    <t>128384-128776</t>
  </si>
  <si>
    <t>128781-129129</t>
  </si>
  <si>
    <t>156592-157619</t>
  </si>
  <si>
    <t>129136-129349</t>
  </si>
  <si>
    <t>129351-129568</t>
  </si>
  <si>
    <t>180233-180850</t>
  </si>
  <si>
    <t>129569-129988</t>
  </si>
  <si>
    <t>157589-158541</t>
  </si>
  <si>
    <t>129989-130383</t>
  </si>
  <si>
    <t>180851-181187</t>
  </si>
  <si>
    <t>130386-130760</t>
  </si>
  <si>
    <t>158544-159436</t>
  </si>
  <si>
    <t>130768-131173</t>
  </si>
  <si>
    <t>181188-181464</t>
  </si>
  <si>
    <t>159437-160327</t>
  </si>
  <si>
    <t>181466-181917</t>
  </si>
  <si>
    <t>181921-182382</t>
  </si>
  <si>
    <t>160328-161259</t>
  </si>
  <si>
    <t>182381-182837</t>
  </si>
  <si>
    <t>161251-161876</t>
  </si>
  <si>
    <t>182826-183366</t>
  </si>
  <si>
    <t>161878-162475</t>
  </si>
  <si>
    <t>183365-183788</t>
  </si>
  <si>
    <t>183786-184162</t>
  </si>
  <si>
    <t>162473-163241</t>
  </si>
  <si>
    <t>184163-184387</t>
  </si>
  <si>
    <t>163234-164132</t>
  </si>
  <si>
    <t>184388-184665</t>
  </si>
  <si>
    <t>184662-184884</t>
  </si>
  <si>
    <t>164136-164958</t>
  </si>
  <si>
    <t>164960-165276</t>
  </si>
  <si>
    <t>184886-185002</t>
  </si>
  <si>
    <t>185004-185063</t>
  </si>
  <si>
    <t>165280-166475</t>
  </si>
  <si>
    <t>185065-185167</t>
  </si>
  <si>
    <t>166468-167052</t>
  </si>
  <si>
    <t>185168-185249</t>
  </si>
  <si>
    <t>185251-185343</t>
  </si>
  <si>
    <t>185344-185482</t>
  </si>
  <si>
    <t>185483-185622</t>
  </si>
  <si>
    <t>January 2015</t>
  </si>
  <si>
    <t>185623-185739</t>
  </si>
  <si>
    <t>185740-185836</t>
  </si>
  <si>
    <t>185837-185994</t>
  </si>
  <si>
    <t>185997-186085</t>
  </si>
  <si>
    <t>186094-186114</t>
  </si>
  <si>
    <t>186159-186274</t>
  </si>
  <si>
    <t>March 2015</t>
  </si>
  <si>
    <t>186279-186396</t>
  </si>
  <si>
    <t>191572-191704</t>
  </si>
  <si>
    <t>186405-186505</t>
  </si>
  <si>
    <t>191705-191840</t>
  </si>
  <si>
    <t>191844-191999</t>
  </si>
  <si>
    <t>186506-186602</t>
  </si>
  <si>
    <t>192003-192232</t>
  </si>
  <si>
    <t>192233-192383</t>
  </si>
  <si>
    <t>February 2015</t>
  </si>
  <si>
    <t>192384-192536</t>
  </si>
  <si>
    <t>186604-186749</t>
  </si>
  <si>
    <t>ASOPC orders fulfilled</t>
  </si>
  <si>
    <t>192530-192689</t>
  </si>
  <si>
    <t>192692-192863</t>
  </si>
  <si>
    <t>192865-193275</t>
  </si>
  <si>
    <t>186750-186819</t>
  </si>
  <si>
    <t>193272-193881</t>
  </si>
  <si>
    <t>193884-194732</t>
  </si>
  <si>
    <t>186822-186883</t>
  </si>
  <si>
    <t>194731-195851</t>
  </si>
  <si>
    <t>188257-188400</t>
  </si>
  <si>
    <t>188417-188473</t>
  </si>
  <si>
    <t>188475-188530</t>
  </si>
  <si>
    <t>188531-188589</t>
  </si>
  <si>
    <t>186884-187001</t>
  </si>
  <si>
    <t>188591-188810</t>
  </si>
  <si>
    <t>195853-196873</t>
  </si>
  <si>
    <t>188811-189043</t>
  </si>
  <si>
    <t>189045-189195</t>
  </si>
  <si>
    <t>187003-187084</t>
  </si>
  <si>
    <t>189196-189329</t>
  </si>
  <si>
    <t>187086-187165</t>
  </si>
  <si>
    <t>189330-189468</t>
  </si>
  <si>
    <t>187166-187237</t>
  </si>
  <si>
    <t>189472-189601</t>
  </si>
  <si>
    <t>187239-187356</t>
  </si>
  <si>
    <t>196872-199686</t>
  </si>
  <si>
    <t>199652-201460</t>
  </si>
  <si>
    <t>187359-187402</t>
  </si>
  <si>
    <t>189605-189744</t>
  </si>
  <si>
    <t>187403-187433</t>
  </si>
  <si>
    <t>189746-189937</t>
  </si>
  <si>
    <t>187436-187491</t>
  </si>
  <si>
    <t>189938-190060</t>
  </si>
  <si>
    <t>187496-187552</t>
  </si>
  <si>
    <t>190064-190151</t>
  </si>
  <si>
    <t>201452-203060</t>
  </si>
  <si>
    <t>187553-187616</t>
  </si>
  <si>
    <t>203057-203520</t>
  </si>
  <si>
    <t>190152-190245</t>
  </si>
  <si>
    <t>187617-187704</t>
  </si>
  <si>
    <t>190246-190337</t>
  </si>
  <si>
    <t>187706-187783</t>
  </si>
  <si>
    <t>203550-203632</t>
  </si>
  <si>
    <t>190340-190442</t>
  </si>
  <si>
    <t>187785-187826</t>
  </si>
  <si>
    <t>203693-203886</t>
  </si>
  <si>
    <t>190444-190586</t>
  </si>
  <si>
    <t>187829-187890</t>
  </si>
  <si>
    <t>203888-204227</t>
  </si>
  <si>
    <t>187891-187945</t>
  </si>
  <si>
    <t>190587-190669</t>
  </si>
  <si>
    <t>187948-187981</t>
  </si>
  <si>
    <t>187982-188044</t>
  </si>
  <si>
    <t>190670-190767</t>
  </si>
  <si>
    <t>190770-190840</t>
  </si>
  <si>
    <t>190841-190880</t>
  </si>
  <si>
    <t>188045-188249</t>
  </si>
  <si>
    <t>204229-204579</t>
  </si>
  <si>
    <t>190882-191013</t>
  </si>
  <si>
    <t>191015-191135</t>
  </si>
  <si>
    <t>191143-191244</t>
  </si>
  <si>
    <t>191249-191443</t>
  </si>
  <si>
    <t>191445-191571</t>
  </si>
  <si>
    <t>204582-204776</t>
  </si>
  <si>
    <t>April 2015</t>
  </si>
  <si>
    <t>204778-204973</t>
  </si>
  <si>
    <t>204974-205177</t>
  </si>
  <si>
    <t>205178-205602</t>
  </si>
  <si>
    <t>205603-207018</t>
  </si>
  <si>
    <t>207010-207904</t>
  </si>
  <si>
    <t>207906-208818</t>
  </si>
  <si>
    <t>June 2015</t>
  </si>
  <si>
    <t>208819-209711</t>
  </si>
  <si>
    <t>246636-249165</t>
  </si>
  <si>
    <t>209702-210451</t>
  </si>
  <si>
    <t xml:space="preserve"> </t>
  </si>
  <si>
    <t>249166-250511</t>
  </si>
  <si>
    <t>250512-251945</t>
  </si>
  <si>
    <t>210454-212258</t>
  </si>
  <si>
    <t>212259-212791</t>
  </si>
  <si>
    <t>251937-253587</t>
  </si>
  <si>
    <t>212794-213287</t>
  </si>
  <si>
    <t>253586-255279</t>
  </si>
  <si>
    <t>213290-213716</t>
  </si>
  <si>
    <t>213717-214698</t>
  </si>
  <si>
    <t>255273-259098</t>
  </si>
  <si>
    <t>259100-260522</t>
  </si>
  <si>
    <t>214699-216263</t>
  </si>
  <si>
    <t>260518-261689</t>
  </si>
  <si>
    <t>216264-216863</t>
  </si>
  <si>
    <t>261686-262647</t>
  </si>
  <si>
    <t>216866-217550</t>
  </si>
  <si>
    <t>217554-218225</t>
  </si>
  <si>
    <t>262645-263769</t>
  </si>
  <si>
    <t>218227-218870</t>
  </si>
  <si>
    <t>218871-220169</t>
  </si>
  <si>
    <t>220166-220813</t>
  </si>
  <si>
    <t>263764-266185</t>
  </si>
  <si>
    <t>220815-221474</t>
  </si>
  <si>
    <t>266182-267497</t>
  </si>
  <si>
    <t>221471-221910</t>
  </si>
  <si>
    <t>July 2015</t>
  </si>
  <si>
    <t>267499-268273</t>
  </si>
  <si>
    <t>275326-276531</t>
  </si>
  <si>
    <t>268274-268836</t>
  </si>
  <si>
    <t>268838-269317</t>
  </si>
  <si>
    <t>276535-278015</t>
  </si>
  <si>
    <t>269319-270315</t>
  </si>
  <si>
    <t>270317-270683</t>
  </si>
  <si>
    <t>270684-271083</t>
  </si>
  <si>
    <t>271084-271634</t>
  </si>
  <si>
    <t>278010-280825</t>
  </si>
  <si>
    <t>271636-272124</t>
  </si>
  <si>
    <t>280832-281670</t>
  </si>
  <si>
    <t>281674-282609</t>
  </si>
  <si>
    <t>282606-283489</t>
  </si>
  <si>
    <t>272129-274001</t>
  </si>
  <si>
    <t>283491-284311</t>
  </si>
  <si>
    <t>274004-275325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</si>
  <si>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</si>
  <si>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</si>
  <si>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</si>
  <si>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</si>
  <si>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</si>
  <si>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</si>
  <si>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</si>
  <si>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</si>
  <si>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</si>
  <si>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</si>
  <si>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</si>
  <si>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</si>
  <si>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</si>
  <si>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</si>
  <si>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</si>
  <si>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</si>
  <si>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September 2015</t>
  </si>
  <si>
    <t>301538-303426</t>
  </si>
  <si>
    <t>319946-320494</t>
  </si>
  <si>
    <t>303418-304703</t>
  </si>
  <si>
    <t>included in 08/10 except for amazon</t>
  </si>
  <si>
    <t>included in 08/10</t>
  </si>
  <si>
    <t>320493-321092</t>
  </si>
  <si>
    <t>304704-309341</t>
  </si>
  <si>
    <t>321093-322295</t>
  </si>
  <si>
    <t>322299-324-092</t>
  </si>
  <si>
    <t>309345-310745</t>
  </si>
  <si>
    <t>310746-311391</t>
  </si>
  <si>
    <t>311388-311988</t>
  </si>
  <si>
    <t>324091-324983</t>
  </si>
  <si>
    <t>324985-325733</t>
  </si>
  <si>
    <t>325732-326518</t>
  </si>
  <si>
    <t>311989-313269</t>
  </si>
  <si>
    <t>313272-313788</t>
  </si>
  <si>
    <t>313789-314304</t>
  </si>
  <si>
    <t>326519-328574</t>
  </si>
  <si>
    <t>314305-314783</t>
  </si>
  <si>
    <t>314786-315229</t>
  </si>
  <si>
    <t>328576-329477</t>
  </si>
  <si>
    <t>329480-330362</t>
  </si>
  <si>
    <t>315230-316493</t>
  </si>
  <si>
    <t>330363-331227</t>
  </si>
  <si>
    <t>340306-341075</t>
  </si>
  <si>
    <t>316500-317009</t>
  </si>
  <si>
    <t>317013-318151</t>
  </si>
  <si>
    <t>331228-332116</t>
  </si>
  <si>
    <t>318154-318653</t>
  </si>
  <si>
    <t>332111-334246</t>
  </si>
  <si>
    <t>341078-341749</t>
  </si>
  <si>
    <t>334249-335191</t>
  </si>
  <si>
    <t>318651-319968</t>
  </si>
  <si>
    <t>335188-336040</t>
  </si>
  <si>
    <t>336043-336996</t>
  </si>
  <si>
    <t>336997-337838</t>
  </si>
  <si>
    <t>341752-342239</t>
  </si>
  <si>
    <t>337837-339547</t>
  </si>
  <si>
    <t>342240-343695</t>
  </si>
  <si>
    <t>339549-340305</t>
  </si>
  <si>
    <t>343696-344261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</si>
  <si>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</si>
  <si>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</si>
  <si>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</si>
  <si>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</si>
  <si>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</si>
  <si>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</si>
  <si>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</si>
  <si>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</si>
  <si>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</si>
  <si>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</si>
  <si>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</si>
  <si>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</si>
  <si>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</si>
  <si>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</si>
  <si>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</si>
  <si>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</si>
  <si>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</si>
  <si>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</si>
  <si>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</si>
  <si>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</si>
  <si>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352929-353876</t>
  </si>
  <si>
    <t>353878-354341</t>
  </si>
  <si>
    <t>354340-354843</t>
  </si>
  <si>
    <t>354846-355308</t>
  </si>
  <si>
    <t>December 2015</t>
  </si>
  <si>
    <t>355309-355789</t>
  </si>
  <si>
    <t>New Egg</t>
  </si>
  <si>
    <t>355761-357353</t>
  </si>
  <si>
    <t>357354-357996</t>
  </si>
  <si>
    <t>366719-370199</t>
  </si>
  <si>
    <t>357997-358545</t>
  </si>
  <si>
    <t>358543-359185</t>
  </si>
  <si>
    <t>370200-371286</t>
  </si>
  <si>
    <t>359186-359737</t>
  </si>
  <si>
    <t>371288-372462</t>
  </si>
  <si>
    <t>359740-361205</t>
  </si>
  <si>
    <t>372427-373175</t>
  </si>
  <si>
    <t>361204-361985</t>
  </si>
  <si>
    <t>361987-363692</t>
  </si>
  <si>
    <t>373178-373896</t>
  </si>
  <si>
    <t>None</t>
  </si>
  <si>
    <t>373897-375322</t>
  </si>
  <si>
    <t>375324-376081</t>
  </si>
  <si>
    <t>376413-377656</t>
  </si>
  <si>
    <t>363699-364333</t>
  </si>
  <si>
    <t>376080-377072</t>
  </si>
  <si>
    <t>364334-366117</t>
  </si>
  <si>
    <t>366094-366712</t>
  </si>
  <si>
    <t>377581-379356</t>
  </si>
  <si>
    <t>378684-379934</t>
  </si>
  <si>
    <t>379931-380407</t>
  </si>
  <si>
    <t>380408-380710</t>
  </si>
  <si>
    <t>380700-381070</t>
  </si>
  <si>
    <t>380557-381600</t>
  </si>
  <si>
    <t>January 2016</t>
  </si>
  <si>
    <t>381220 - 381776</t>
  </si>
  <si>
    <t>NONE</t>
  </si>
  <si>
    <t>381778-381999</t>
  </si>
  <si>
    <t>382001 - 382716</t>
  </si>
  <si>
    <t>none</t>
  </si>
  <si>
    <t>382040 - 382946</t>
  </si>
  <si>
    <t>382949 - 384141</t>
  </si>
  <si>
    <t>384145 - 384379</t>
  </si>
  <si>
    <t>384320 - 384586</t>
  </si>
  <si>
    <t>384587 - 384808</t>
  </si>
  <si>
    <t>384812 - 385040</t>
  </si>
  <si>
    <t>385041-385624</t>
  </si>
  <si>
    <t>385625-385872</t>
  </si>
  <si>
    <t>385866-386103</t>
  </si>
  <si>
    <t>386105-386445</t>
  </si>
  <si>
    <t>386446-386746</t>
  </si>
  <si>
    <t>386748 - 387093</t>
  </si>
  <si>
    <t>February 2016</t>
  </si>
  <si>
    <t>387095-387288</t>
  </si>
  <si>
    <t>388058-388936</t>
  </si>
  <si>
    <t>387289-387492</t>
  </si>
  <si>
    <t>387417-387659</t>
  </si>
  <si>
    <t>388569-389307</t>
  </si>
  <si>
    <t>387660 - 387840</t>
  </si>
  <si>
    <t>389293-389437</t>
  </si>
  <si>
    <t>389438 - 389588</t>
  </si>
  <si>
    <t>387841-388201</t>
  </si>
  <si>
    <t>388143-388359</t>
  </si>
  <si>
    <t>388569-389957</t>
  </si>
  <si>
    <t>388360-388498</t>
  </si>
  <si>
    <t>387544-388725</t>
  </si>
  <si>
    <t>388850-390299</t>
  </si>
  <si>
    <t>389671-390407</t>
  </si>
  <si>
    <t>390408-390554</t>
  </si>
  <si>
    <t>390557-390712</t>
  </si>
  <si>
    <t>390713-391328</t>
  </si>
  <si>
    <t>391255-391517</t>
  </si>
  <si>
    <t>391272-391716</t>
  </si>
  <si>
    <t>391719-391880</t>
  </si>
  <si>
    <t>391666-392067</t>
  </si>
  <si>
    <t>391890-392610</t>
  </si>
  <si>
    <t>392612-392804</t>
  </si>
  <si>
    <t>392806-392968</t>
  </si>
  <si>
    <t>392970-393117</t>
  </si>
  <si>
    <t xml:space="preserve">  </t>
  </si>
  <si>
    <t>389856-393672</t>
  </si>
  <si>
    <t>393118-393292</t>
  </si>
  <si>
    <t>393674-393918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</si>
  <si>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</si>
  <si>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</si>
  <si>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</si>
  <si>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</si>
  <si>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</si>
  <si>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</si>
  <si>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</si>
  <si>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</si>
  <si>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</si>
  <si>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</si>
  <si>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</si>
  <si>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</si>
  <si>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</si>
  <si>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</si>
  <si>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</si>
  <si>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</si>
  <si>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</si>
  <si>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</si>
  <si>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</si>
  <si>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</si>
  <si>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</si>
  <si>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May 2016</t>
  </si>
  <si>
    <t>April 2016</t>
  </si>
  <si>
    <t>WAYFAIR</t>
  </si>
  <si>
    <t>WOOT</t>
  </si>
  <si>
    <t>OPENSKY</t>
  </si>
  <si>
    <t>397443-397496</t>
  </si>
  <si>
    <t>399701-399889</t>
  </si>
  <si>
    <t>399577-400279</t>
  </si>
  <si>
    <t>397500-397543</t>
  </si>
  <si>
    <t>397544-397693</t>
  </si>
  <si>
    <t>397694-397729</t>
  </si>
  <si>
    <t>400280-400431</t>
  </si>
  <si>
    <t>397731-397790</t>
  </si>
  <si>
    <t>400430-400588</t>
  </si>
  <si>
    <t>397760-397831</t>
  </si>
  <si>
    <t>400591-400742</t>
  </si>
  <si>
    <t>400167-400924</t>
  </si>
  <si>
    <t>400926-401327</t>
  </si>
  <si>
    <t>394684-397866</t>
  </si>
  <si>
    <t>401337-401477</t>
  </si>
  <si>
    <t>396852-398069</t>
  </si>
  <si>
    <t>401481-401655</t>
  </si>
  <si>
    <t>398070-398150</t>
  </si>
  <si>
    <t>401656-401838</t>
  </si>
  <si>
    <t>398151-398223</t>
  </si>
  <si>
    <t>June 2016</t>
  </si>
  <si>
    <t>398224-398275</t>
  </si>
  <si>
    <t>HOUZZ</t>
  </si>
  <si>
    <t>OVERSTOCK</t>
  </si>
  <si>
    <t>COUPAW</t>
  </si>
  <si>
    <t>403801-404141</t>
  </si>
  <si>
    <t>401841-401993</t>
  </si>
  <si>
    <t>401994-402365</t>
  </si>
  <si>
    <t>402305-402566</t>
  </si>
  <si>
    <t>398276-398327</t>
  </si>
  <si>
    <t>404142-404258</t>
  </si>
  <si>
    <t>402467-402709</t>
  </si>
  <si>
    <t>388337-398496</t>
  </si>
  <si>
    <t>404260-404375</t>
  </si>
  <si>
    <t>402714-402853</t>
  </si>
  <si>
    <t>398497-398639</t>
  </si>
  <si>
    <t>398582-398761</t>
  </si>
  <si>
    <t>398762-398864</t>
  </si>
  <si>
    <t>402858-402943</t>
  </si>
  <si>
    <t>404378-404500</t>
  </si>
  <si>
    <t>400850-403302</t>
  </si>
  <si>
    <t>404390-404903</t>
  </si>
  <si>
    <t>403234-403425</t>
  </si>
  <si>
    <t>404904-405009</t>
  </si>
  <si>
    <t>398865-398926</t>
  </si>
  <si>
    <t>399793-403530</t>
  </si>
  <si>
    <t>405012-405342</t>
  </si>
  <si>
    <t>403531-403643</t>
  </si>
  <si>
    <t>398927-399272</t>
  </si>
  <si>
    <t>405343-405475</t>
  </si>
  <si>
    <t>399274-399440</t>
  </si>
  <si>
    <t>399439-399602</t>
  </si>
  <si>
    <t>399278-399728</t>
  </si>
  <si>
    <t>403645-403798</t>
  </si>
  <si>
    <t>405265-405697</t>
  </si>
  <si>
    <t>405699-405958</t>
  </si>
  <si>
    <t>405960-406095</t>
  </si>
  <si>
    <t>406096-406237</t>
  </si>
  <si>
    <t>406240-406363</t>
  </si>
  <si>
    <t>406364-406458</t>
  </si>
  <si>
    <t>406461-406652</t>
  </si>
  <si>
    <t>406653-406754</t>
  </si>
  <si>
    <t>406756-406861</t>
  </si>
  <si>
    <t>406864-407060</t>
  </si>
  <si>
    <t>407063-407185</t>
  </si>
  <si>
    <t>407187-407460</t>
  </si>
  <si>
    <t>407461-407581</t>
  </si>
  <si>
    <t>407585-407689</t>
  </si>
  <si>
    <t>August 2016</t>
  </si>
  <si>
    <t>July 2016</t>
  </si>
  <si>
    <t>ZULILLY</t>
  </si>
  <si>
    <t>409494-409578</t>
  </si>
  <si>
    <t>409581-409701</t>
  </si>
  <si>
    <t>409702-409733</t>
  </si>
  <si>
    <t>407777-407887</t>
  </si>
  <si>
    <t>409734-409764</t>
  </si>
  <si>
    <t>407889-408212</t>
  </si>
  <si>
    <t>408213-408303</t>
  </si>
  <si>
    <t>September 2016</t>
  </si>
  <si>
    <t>409766-409793</t>
  </si>
  <si>
    <t>408311-408405</t>
  </si>
  <si>
    <t>410541-410766</t>
  </si>
  <si>
    <t>409796-409944</t>
  </si>
  <si>
    <t>408406-408494</t>
  </si>
  <si>
    <t>410767-410827</t>
  </si>
  <si>
    <t>408499-408728</t>
  </si>
  <si>
    <t>409955-410016</t>
  </si>
  <si>
    <t>408732-408816</t>
  </si>
  <si>
    <t>410020-410046</t>
  </si>
  <si>
    <t>408817-408879</t>
  </si>
  <si>
    <t>408884-408942</t>
  </si>
  <si>
    <t>410048-410118</t>
  </si>
  <si>
    <t>410120-410156</t>
  </si>
  <si>
    <t>410828-410896</t>
  </si>
  <si>
    <t>410897-411170</t>
  </si>
  <si>
    <t>408944-409011</t>
  </si>
  <si>
    <t>409013-409145</t>
  </si>
  <si>
    <t>410157-410197</t>
  </si>
  <si>
    <t>409147-409187</t>
  </si>
  <si>
    <t>410894-411280</t>
  </si>
  <si>
    <t>409188-409237</t>
  </si>
  <si>
    <t>409357-410271</t>
  </si>
  <si>
    <t>411282-411353</t>
  </si>
  <si>
    <t>409207-409275</t>
  </si>
  <si>
    <t>410273-410301</t>
  </si>
  <si>
    <t>410302-410332</t>
  </si>
  <si>
    <t>410334-410367</t>
  </si>
  <si>
    <t>411354-411458</t>
  </si>
  <si>
    <t>411459-411989</t>
  </si>
  <si>
    <t>409284-409334</t>
  </si>
  <si>
    <t>411991-412116</t>
  </si>
  <si>
    <t>409336-409424</t>
  </si>
  <si>
    <t>410368-410400</t>
  </si>
  <si>
    <t>412118-412223</t>
  </si>
  <si>
    <t>411767-412305</t>
  </si>
  <si>
    <t>410401-410460</t>
  </si>
  <si>
    <t>409427-409468</t>
  </si>
  <si>
    <t>410461-410483</t>
  </si>
  <si>
    <t>410484-410518</t>
  </si>
  <si>
    <t>409471-409499</t>
  </si>
  <si>
    <t>412306-412404</t>
  </si>
  <si>
    <t>409500-409539</t>
  </si>
  <si>
    <t>410519-410550</t>
  </si>
  <si>
    <t>412406-412565</t>
  </si>
  <si>
    <t>411767-412655</t>
  </si>
  <si>
    <t>409477-412739</t>
  </si>
  <si>
    <t>410552-410577</t>
  </si>
  <si>
    <t>412555-412806</t>
  </si>
  <si>
    <t>410578-410677</t>
  </si>
  <si>
    <t>410678-410718</t>
  </si>
  <si>
    <t>412807-412922</t>
  </si>
  <si>
    <t>411204-413105</t>
  </si>
  <si>
    <t>413107-413175</t>
  </si>
  <si>
    <t>412372-413269</t>
  </si>
  <si>
    <t>412955-413353</t>
  </si>
  <si>
    <t>October 2016</t>
  </si>
  <si>
    <t>413354-413437</t>
  </si>
  <si>
    <t>409477-413647</t>
  </si>
  <si>
    <t>413648-413777</t>
  </si>
  <si>
    <t>413778-413928</t>
  </si>
  <si>
    <t>413931-414063</t>
  </si>
  <si>
    <t>November 2016</t>
  </si>
  <si>
    <t>417000-417230</t>
  </si>
  <si>
    <t>414062-414207</t>
  </si>
  <si>
    <t>414208-414584</t>
  </si>
  <si>
    <t>416997-417325</t>
  </si>
  <si>
    <t>414586-414761</t>
  </si>
  <si>
    <t>414760-414913</t>
  </si>
  <si>
    <t>417298-417464</t>
  </si>
  <si>
    <t>414696-415068</t>
  </si>
  <si>
    <t>420739-420943</t>
  </si>
  <si>
    <t>415069-415203</t>
  </si>
  <si>
    <t>420946-421068</t>
  </si>
  <si>
    <t>414696-415552</t>
  </si>
  <si>
    <t>415554-415694</t>
  </si>
  <si>
    <t>417465-417527</t>
  </si>
  <si>
    <t>414696-415838</t>
  </si>
  <si>
    <t>415839-415983</t>
  </si>
  <si>
    <t>421070-421190</t>
  </si>
  <si>
    <t>417528-417946</t>
  </si>
  <si>
    <t>421193-421432</t>
  </si>
  <si>
    <t>417912-418131</t>
  </si>
  <si>
    <t>421433-421533</t>
  </si>
  <si>
    <t>415979-416130</t>
  </si>
  <si>
    <t>417929-418279</t>
  </si>
  <si>
    <t>421534-421644</t>
  </si>
  <si>
    <t>421648-421739</t>
  </si>
  <si>
    <t>418273-418364</t>
  </si>
  <si>
    <t>416133-416447</t>
  </si>
  <si>
    <t>416449-416583</t>
  </si>
  <si>
    <t>416584-416731</t>
  </si>
  <si>
    <t>421740-421846</t>
  </si>
  <si>
    <t>418367-418479</t>
  </si>
  <si>
    <t>416732-416864</t>
  </si>
  <si>
    <t>421847-422101</t>
  </si>
  <si>
    <t>418480-418755</t>
  </si>
  <si>
    <t>422083-422199</t>
  </si>
  <si>
    <t>418747-418915</t>
  </si>
  <si>
    <t>422202-422299</t>
  </si>
  <si>
    <t>418916-419207</t>
  </si>
  <si>
    <t>422379-422449</t>
  </si>
  <si>
    <t>419208-419400</t>
  </si>
  <si>
    <t>416828-416998</t>
  </si>
  <si>
    <t>422301-422378</t>
  </si>
  <si>
    <t>422450-422595</t>
  </si>
  <si>
    <t>419401-419573</t>
  </si>
  <si>
    <t>419576-419899</t>
  </si>
  <si>
    <t>418167-422668</t>
  </si>
  <si>
    <t>419905-420038</t>
  </si>
  <si>
    <t>422673-422734</t>
  </si>
  <si>
    <t>422736-422869</t>
  </si>
  <si>
    <t>422871-422997</t>
  </si>
  <si>
    <t>423001-423065</t>
  </si>
  <si>
    <t>423068-423133</t>
  </si>
  <si>
    <t>420024-420543</t>
  </si>
  <si>
    <t>423135-423220</t>
  </si>
  <si>
    <t>420544-420738</t>
  </si>
  <si>
    <t>January 2017</t>
  </si>
  <si>
    <t>423221-423291</t>
  </si>
  <si>
    <t>423244-423617</t>
  </si>
  <si>
    <t>423620-423705</t>
  </si>
  <si>
    <t>423706-423833</t>
  </si>
  <si>
    <t>February 2017</t>
  </si>
  <si>
    <t>426641-426718</t>
  </si>
  <si>
    <t>423835-423951</t>
  </si>
  <si>
    <t>428079-428185</t>
  </si>
  <si>
    <t>423953-424180</t>
  </si>
  <si>
    <t>424181-424-291</t>
  </si>
  <si>
    <t>426719-426796</t>
  </si>
  <si>
    <t>424293-424388</t>
  </si>
  <si>
    <t>426798-426868</t>
  </si>
  <si>
    <t>428187-428258</t>
  </si>
  <si>
    <t>424389-424488</t>
  </si>
  <si>
    <t>428260-428337</t>
  </si>
  <si>
    <t>426869-426931</t>
  </si>
  <si>
    <t>426933-427077</t>
  </si>
  <si>
    <t>424489-424597</t>
  </si>
  <si>
    <t>427078-427133</t>
  </si>
  <si>
    <t>428338-428435</t>
  </si>
  <si>
    <t>424598-424863</t>
  </si>
  <si>
    <t>424867-425096</t>
  </si>
  <si>
    <t>428436-428543</t>
  </si>
  <si>
    <t>427135-427287</t>
  </si>
  <si>
    <t>428544-428578</t>
  </si>
  <si>
    <t>425098-425270</t>
  </si>
  <si>
    <t>428580-428618</t>
  </si>
  <si>
    <t>425271-425471</t>
  </si>
  <si>
    <t>427288-427350</t>
  </si>
  <si>
    <t>428619-428652</t>
  </si>
  <si>
    <t>427352-427441</t>
  </si>
  <si>
    <t>427442-427474</t>
  </si>
  <si>
    <t>425436-425652</t>
  </si>
  <si>
    <t>427475-427505</t>
  </si>
  <si>
    <t>425653-425943</t>
  </si>
  <si>
    <t>428655-428684</t>
  </si>
  <si>
    <t>427506-427540</t>
  </si>
  <si>
    <t>425661-426093</t>
  </si>
  <si>
    <t>428685-428790</t>
  </si>
  <si>
    <t>426094-426213</t>
  </si>
  <si>
    <t>428795-428844</t>
  </si>
  <si>
    <t>426198-426317</t>
  </si>
  <si>
    <t>428845-428922</t>
  </si>
  <si>
    <t>427542-426649</t>
  </si>
  <si>
    <t>428923-428976</t>
  </si>
  <si>
    <t>427653-427732</t>
  </si>
  <si>
    <t>427734-427792</t>
  </si>
  <si>
    <t>426318-426434</t>
  </si>
  <si>
    <t>427795-427857</t>
  </si>
  <si>
    <t>428978-429036</t>
  </si>
  <si>
    <t>426437-426661</t>
  </si>
  <si>
    <t>429037-429175</t>
  </si>
  <si>
    <t>429177-429271</t>
  </si>
  <si>
    <t>427859-427909</t>
  </si>
  <si>
    <t>429273-429332</t>
  </si>
  <si>
    <t>427910-428078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</si>
  <si>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</si>
  <si>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</si>
  <si>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</si>
  <si>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</si>
  <si>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</si>
  <si>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</si>
  <si>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</si>
  <si>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May 2017</t>
  </si>
  <si>
    <t>435233-435361</t>
  </si>
  <si>
    <t>434482-436058</t>
  </si>
  <si>
    <t>HSN</t>
  </si>
  <si>
    <t>429789-429869</t>
  </si>
  <si>
    <t>443592-443854</t>
  </si>
  <si>
    <t>429870-429939</t>
  </si>
  <si>
    <t>436065-436632</t>
  </si>
  <si>
    <t>429944-429962</t>
  </si>
  <si>
    <t>443861-444104</t>
  </si>
  <si>
    <t>429964-429984</t>
  </si>
  <si>
    <t>429985-429997</t>
  </si>
  <si>
    <t>436651-436974</t>
  </si>
  <si>
    <t>436987-437691</t>
  </si>
  <si>
    <t>437747-438001</t>
  </si>
  <si>
    <t>444105-444261</t>
  </si>
  <si>
    <t>438007-438242</t>
  </si>
  <si>
    <t>444269-444540</t>
  </si>
  <si>
    <t>429998-430035</t>
  </si>
  <si>
    <t>438261-438584</t>
  </si>
  <si>
    <t>444545-444801</t>
  </si>
  <si>
    <t>430039-430054</t>
  </si>
  <si>
    <t>444875-445169</t>
  </si>
  <si>
    <t>438607-438827</t>
  </si>
  <si>
    <t>430068-430145</t>
  </si>
  <si>
    <t>445230-445639</t>
  </si>
  <si>
    <t>436056-439353</t>
  </si>
  <si>
    <t>430373-431807</t>
  </si>
  <si>
    <t>439401-439630</t>
  </si>
  <si>
    <t>439641-439931</t>
  </si>
  <si>
    <t>445703-446067</t>
  </si>
  <si>
    <t>431896-432334</t>
  </si>
  <si>
    <t>446094-446921</t>
  </si>
  <si>
    <t>432343-432586</t>
  </si>
  <si>
    <t>432622-433021</t>
  </si>
  <si>
    <t>446936-447191</t>
  </si>
  <si>
    <t>433065-433522</t>
  </si>
  <si>
    <t>439934-440569</t>
  </si>
  <si>
    <t>447215-447556</t>
  </si>
  <si>
    <t>433540-433750</t>
  </si>
  <si>
    <t>440574-441147</t>
  </si>
  <si>
    <t>441161-442898</t>
  </si>
  <si>
    <t>447010-448599</t>
  </si>
  <si>
    <t>442899-443193</t>
  </si>
  <si>
    <t>433860-433924</t>
  </si>
  <si>
    <t>449038-449965</t>
  </si>
  <si>
    <t>433951-434189</t>
  </si>
  <si>
    <t>450030-450369</t>
  </si>
  <si>
    <t>434225-435043</t>
  </si>
  <si>
    <t>443195-443209</t>
  </si>
  <si>
    <t>435104-435231</t>
  </si>
  <si>
    <t>429488-451471</t>
  </si>
  <si>
    <t>443211-443575</t>
  </si>
  <si>
    <t>451582-451644</t>
  </si>
  <si>
    <t>452075-452855</t>
  </si>
  <si>
    <t>July 2017</t>
  </si>
  <si>
    <t>August 2017</t>
  </si>
  <si>
    <t>436075-454257</t>
  </si>
  <si>
    <t>September 2017</t>
  </si>
  <si>
    <t>456227-456303</t>
  </si>
  <si>
    <t>456613-456658</t>
  </si>
  <si>
    <t>458190-458236</t>
  </si>
  <si>
    <t>465714-465768</t>
  </si>
  <si>
    <t>474380-474482</t>
  </si>
  <si>
    <t>November 2017</t>
  </si>
  <si>
    <t>December 2017</t>
  </si>
  <si>
    <t>January 2018</t>
  </si>
  <si>
    <t>February 2018</t>
  </si>
  <si>
    <t>FEBRUARY 2018</t>
  </si>
  <si>
    <t>This sheet is to be updated every day- by the end of day.</t>
  </si>
  <si>
    <t>Monthly Catalog Solutions MOA Product Sales</t>
  </si>
  <si>
    <t>Item Number</t>
  </si>
  <si>
    <t>Product Name</t>
  </si>
  <si>
    <t>Size</t>
  </si>
  <si>
    <t>Week1</t>
  </si>
  <si>
    <t>DO NOT MODIFY THIS COLUMN</t>
  </si>
  <si>
    <t>Week2</t>
  </si>
  <si>
    <t>Week3</t>
  </si>
  <si>
    <t>Week4</t>
  </si>
  <si>
    <t>Week 5</t>
  </si>
  <si>
    <t xml:space="preserve">
</t>
  </si>
  <si>
    <t>Age Spot Fade Cream</t>
  </si>
  <si>
    <t>2oz</t>
  </si>
  <si>
    <t>Old Sku #</t>
  </si>
  <si>
    <t>Touch of Eco Sku #</t>
  </si>
  <si>
    <t>QTY.</t>
  </si>
  <si>
    <t>All Day Moisturizer</t>
  </si>
  <si>
    <t>Aloe All Over</t>
  </si>
  <si>
    <t>32oz</t>
  </si>
  <si>
    <t>Inv. Rec'd</t>
  </si>
  <si>
    <t>1oz</t>
  </si>
  <si>
    <t>Aloe Night Cream</t>
  </si>
  <si>
    <t xml:space="preserve">TOUCH OF ECO </t>
  </si>
  <si>
    <t>Body Detox</t>
  </si>
  <si>
    <t>Chafe Guard</t>
  </si>
  <si>
    <t>NA</t>
  </si>
  <si>
    <t>coconut foot scrub</t>
  </si>
  <si>
    <t>4oz</t>
  </si>
  <si>
    <t>Dark circle eye cream</t>
  </si>
  <si>
    <t>TOE141</t>
  </si>
  <si>
    <t>225 Ct Christmas Lights</t>
  </si>
  <si>
    <t>Double Sided Foot File</t>
  </si>
  <si>
    <t xml:space="preserve">Eye Puffines </t>
  </si>
  <si>
    <t>Facial Skin Cleanser</t>
  </si>
  <si>
    <t>Foot Repair</t>
  </si>
  <si>
    <t>8oz</t>
  </si>
  <si>
    <t>Formula 7</t>
  </si>
  <si>
    <t>Formula 9</t>
  </si>
  <si>
    <t>Funga Clean</t>
  </si>
  <si>
    <t>Gum &amp; Mouth</t>
  </si>
  <si>
    <t>Hand Repair</t>
  </si>
  <si>
    <t>Heel Repair</t>
  </si>
  <si>
    <t>113-3</t>
  </si>
  <si>
    <t>Lip Balm</t>
  </si>
  <si>
    <t>Miracure</t>
  </si>
  <si>
    <t>Perfect Match</t>
  </si>
  <si>
    <t>TOE142</t>
  </si>
  <si>
    <t>225 Ct Colored Christmas Lights</t>
  </si>
  <si>
    <t xml:space="preserve">Psoriasis </t>
  </si>
  <si>
    <t>Rub Pain Cream</t>
  </si>
  <si>
    <t>Rub- Roll On</t>
  </si>
  <si>
    <t>3oz</t>
  </si>
  <si>
    <t>Softly Silver</t>
  </si>
  <si>
    <t>Tag Remover</t>
  </si>
  <si>
    <t xml:space="preserve">XMA200
</t>
  </si>
  <si>
    <t>TOE017 (B)</t>
  </si>
  <si>
    <t>Toenail Soft</t>
  </si>
  <si>
    <t>200 Ct Christmas Lights</t>
  </si>
  <si>
    <t>Traveler Hat</t>
  </si>
  <si>
    <t>Vloe</t>
  </si>
  <si>
    <t>Wart Eliminator</t>
  </si>
  <si>
    <t>TOE084</t>
  </si>
  <si>
    <t>200 COLORED SOLAR STRING LIGHTS</t>
  </si>
  <si>
    <t>005-3</t>
  </si>
  <si>
    <t>Lip Balm Sunscreen</t>
  </si>
  <si>
    <t>TOE139</t>
  </si>
  <si>
    <t>110 Ct Christmas Lights</t>
  </si>
  <si>
    <t>Hair Excel Conditioner</t>
  </si>
  <si>
    <t>TOE083</t>
  </si>
  <si>
    <t>100 COLORED SOLAR STRING LIGHTS</t>
  </si>
  <si>
    <t>Lung Free</t>
  </si>
  <si>
    <t>Mega Greens</t>
  </si>
  <si>
    <t>Juice 1-Gallon</t>
  </si>
  <si>
    <t>1gal</t>
  </si>
  <si>
    <t>TOE079</t>
  </si>
  <si>
    <t>50 SOLAR STRING LIGHTS</t>
  </si>
  <si>
    <t>Aloe Vera Capsules</t>
  </si>
  <si>
    <t>TOE204</t>
  </si>
  <si>
    <t>CAROLITE PRO</t>
  </si>
  <si>
    <t>Great Gums</t>
  </si>
  <si>
    <t>Clean Hands</t>
  </si>
  <si>
    <t>Rehydrating Gel</t>
  </si>
  <si>
    <t>TOE134</t>
  </si>
  <si>
    <t>NITEBULBS</t>
  </si>
  <si>
    <t>Juice Flavored (?)</t>
  </si>
  <si>
    <t>TOE189</t>
  </si>
  <si>
    <t>EarlyEdison</t>
  </si>
  <si>
    <t>Cracked Skin Repair</t>
  </si>
  <si>
    <t>Aloe Care Soap</t>
  </si>
  <si>
    <t>Nutri-Hair</t>
  </si>
  <si>
    <t xml:space="preserve">2oz?
</t>
  </si>
  <si>
    <t>TOE190</t>
  </si>
  <si>
    <t>Luminites</t>
  </si>
  <si>
    <t>Aloe all over</t>
  </si>
  <si>
    <t>8 oz</t>
  </si>
  <si>
    <t>Ointment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</si>
  <si>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</si>
  <si>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</si>
  <si>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</si>
  <si>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</si>
  <si>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</si>
  <si>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</si>
  <si>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 xml:space="preserve">Itch Guard
</t>
  </si>
  <si>
    <t>TOE196</t>
  </si>
  <si>
    <t xml:space="preserve">Blizzard Beam </t>
  </si>
  <si>
    <t xml:space="preserve">Nature Fresh
</t>
  </si>
  <si>
    <t>TOE137</t>
  </si>
  <si>
    <t>UMBRELLA LIGHTS</t>
  </si>
  <si>
    <t>Acai Berry</t>
  </si>
  <si>
    <t>Kevin Trudeau "More Natural Curves</t>
  </si>
  <si>
    <t>TOE047</t>
  </si>
  <si>
    <t xml:space="preserve">Capsaicin </t>
  </si>
  <si>
    <t xml:space="preserve">NITEWATCH Solar Flood Light
</t>
  </si>
  <si>
    <t>Trim Easy Hold</t>
  </si>
  <si>
    <t xml:space="preserve">Facial Revitalizer </t>
  </si>
  <si>
    <t>TOE058</t>
  </si>
  <si>
    <t>SPF-30 Moisturizer</t>
  </si>
  <si>
    <t>Heel Stick</t>
  </si>
  <si>
    <t xml:space="preserve">NITESHINE Solar Mason Jar
</t>
  </si>
  <si>
    <t>Good Health</t>
  </si>
  <si>
    <t>BLACK Motion PRO</t>
  </si>
  <si>
    <t>TOE043</t>
  </si>
  <si>
    <t>TwinSpot Pro Black</t>
  </si>
  <si>
    <t>Sticky Lint Brush</t>
  </si>
  <si>
    <t>TOE198</t>
  </si>
  <si>
    <t>NITE BRITE</t>
  </si>
  <si>
    <t>2pk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</si>
  <si>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</si>
  <si>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</si>
  <si>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</si>
  <si>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</si>
  <si>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</si>
  <si>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</si>
  <si>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</si>
  <si>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</si>
  <si>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</si>
  <si>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</si>
  <si>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Rosacea Cream</t>
  </si>
  <si>
    <t>Lovers Pillow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</si>
  <si>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</si>
  <si>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</si>
  <si>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</si>
  <si>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</si>
  <si>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</si>
  <si>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</si>
  <si>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</si>
  <si>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</si>
  <si>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</si>
  <si>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Grill Thing</t>
  </si>
  <si>
    <t>TOE016</t>
  </si>
  <si>
    <t>1 PACK OF 2 LITEOWL</t>
  </si>
  <si>
    <t>Lipbalm Sunscreen 3pk</t>
  </si>
  <si>
    <t>TOE135</t>
  </si>
  <si>
    <t>TOE0135</t>
  </si>
  <si>
    <t>Flower Smile Face</t>
  </si>
  <si>
    <t>Aloe Relief Gel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</si>
  <si>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</si>
  <si>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</si>
  <si>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</si>
  <si>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</si>
  <si>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</si>
  <si>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</si>
  <si>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</si>
  <si>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</si>
  <si>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</si>
  <si>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</si>
  <si>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</si>
  <si>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</si>
  <si>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</si>
  <si>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</si>
  <si>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</si>
  <si>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</si>
  <si>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</si>
  <si>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</si>
  <si>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</si>
  <si>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</si>
  <si>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</si>
  <si>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</si>
  <si>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</si>
  <si>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</si>
  <si>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</si>
  <si>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</si>
  <si>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</si>
  <si>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</si>
  <si>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</si>
  <si>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</si>
  <si>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</si>
  <si>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</si>
  <si>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</si>
  <si>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</si>
  <si>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</si>
  <si>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</si>
  <si>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</si>
  <si>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</si>
  <si>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</si>
  <si>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</si>
  <si>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</si>
  <si>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</si>
  <si>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</si>
  <si>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</si>
  <si>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</si>
  <si>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</si>
  <si>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</si>
  <si>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</si>
  <si>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</si>
  <si>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</si>
  <si>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</si>
  <si>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</si>
  <si>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</si>
  <si>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</si>
  <si>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Smoke Away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</si>
  <si>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</si>
  <si>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</si>
  <si>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</si>
  <si>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</si>
  <si>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</si>
  <si>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</si>
  <si>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</si>
  <si>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</si>
  <si>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</si>
  <si>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</si>
  <si>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</si>
  <si>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</si>
  <si>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</si>
  <si>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</si>
  <si>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</si>
  <si>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</si>
  <si>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</si>
  <si>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</si>
  <si>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</si>
  <si>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</si>
  <si>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</si>
  <si>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</si>
  <si>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</si>
  <si>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</si>
  <si>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</si>
  <si>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</si>
  <si>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</si>
  <si>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</si>
  <si>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</si>
  <si>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</si>
  <si>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</si>
  <si>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</si>
  <si>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</si>
  <si>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</si>
  <si>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</si>
  <si>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</si>
  <si>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</si>
  <si>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</si>
  <si>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</si>
  <si>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</si>
  <si>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</si>
  <si>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</si>
  <si>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</si>
  <si>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</si>
  <si>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</si>
  <si>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</si>
  <si>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</si>
  <si>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</si>
  <si>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</si>
  <si>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</si>
  <si>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</si>
  <si>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</si>
  <si>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</si>
  <si>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</si>
  <si>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</si>
  <si>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</si>
  <si>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</si>
  <si>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</si>
  <si>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</si>
  <si>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</si>
  <si>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</si>
  <si>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</si>
  <si>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</si>
  <si>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</si>
  <si>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</si>
  <si>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</si>
  <si>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</si>
  <si>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</si>
  <si>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</si>
  <si>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</si>
  <si>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</si>
  <si>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</si>
  <si>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</si>
  <si>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</si>
  <si>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</si>
  <si>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</si>
  <si>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</si>
  <si>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</si>
  <si>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</si>
  <si>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</si>
  <si>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</si>
  <si>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</si>
  <si>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</si>
  <si>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</si>
  <si>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</si>
  <si>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</si>
  <si>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</si>
  <si>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</si>
  <si>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</si>
  <si>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</si>
  <si>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</si>
  <si>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</si>
  <si>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</si>
  <si>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</si>
  <si>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</si>
  <si>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</si>
  <si>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</si>
  <si>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</si>
  <si>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</si>
  <si>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</si>
  <si>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</si>
  <si>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</si>
  <si>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</si>
  <si>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</si>
  <si>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</si>
  <si>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</si>
  <si>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</si>
  <si>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</si>
  <si>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</si>
  <si>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</si>
  <si>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</si>
  <si>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</si>
  <si>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</si>
  <si>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</si>
  <si>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</si>
  <si>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</si>
  <si>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</si>
  <si>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</si>
  <si>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</si>
  <si>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</si>
  <si>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</si>
  <si>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</si>
  <si>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</si>
  <si>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</si>
  <si>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</si>
  <si>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</si>
  <si>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</si>
  <si>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</si>
  <si>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</si>
  <si>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</si>
  <si>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</si>
  <si>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</si>
  <si>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</si>
  <si>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</si>
  <si>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</si>
  <si>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</si>
  <si>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</si>
  <si>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</si>
  <si>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</si>
  <si>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</si>
  <si>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</si>
  <si>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</si>
  <si>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</si>
  <si>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</si>
  <si>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</si>
  <si>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</si>
  <si>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</si>
  <si>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</si>
  <si>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</si>
  <si>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TOE062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</si>
  <si>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</si>
  <si>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</si>
  <si>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</si>
  <si>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</si>
  <si>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</si>
  <si>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</si>
  <si>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</si>
  <si>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</si>
  <si>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</si>
  <si>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</si>
  <si>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</si>
  <si>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</si>
  <si>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</si>
  <si>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</si>
  <si>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</si>
  <si>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</si>
  <si>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</si>
  <si>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</si>
  <si>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</si>
  <si>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</si>
  <si>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</si>
  <si>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</si>
  <si>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</si>
  <si>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</si>
  <si>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</si>
  <si>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</si>
  <si>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</si>
  <si>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</si>
  <si>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</si>
  <si>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</si>
  <si>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</si>
  <si>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</si>
  <si>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</si>
  <si>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</si>
  <si>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</si>
  <si>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</si>
  <si>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</si>
  <si>
    <t>TOE061</t>
  </si>
  <si>
    <t>CAROLITE - BOX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</si>
</sst>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9">
    <font>
      <sz val="10.0"/>
      <color rgb="FF000000"/>
      <name val="Arial"/>
    </font>
    <font>
      <sz val="13.0"/>
      <color rgb="FFFFFFFF"/>
    </font>
    <font>
      <b/>
      <color rgb="FFFFFFFF"/>
    </font>
    <font>
      <b/>
    </font>
    <font>
      <b/>
      <sz val="13.0"/>
      <color rgb="FFFFFFFF"/>
    </font>
    <font>
      <b/>
      <sz val="13.0"/>
      <name val="Arial"/>
    </font>
    <font/>
    <font>
      <b/>
      <sz val="13.0"/>
    </font>
    <font>
      <sz val="13.0"/>
      <name val="Cambria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18.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1.0"/>
    </font>
    <font>
      <sz val="11.0"/>
    </font>
    <font>
      <sz val="11.0"/>
      <color rgb="FF000000"/>
      <name val="Calibri"/>
    </font>
    <font>
      <sz val="11.0"/>
      <color rgb="FF000000"/>
      <name val="Arial"/>
    </font>
    <font>
      <sz val="11.0"/>
      <name val="Arial"/>
    </font>
    <font>
      <name val="Arial"/>
    </font>
    <font>
      <sz val="10.0"/>
    </font>
    <font>
      <sz val="11.0"/>
      <color rgb="FF000000"/>
    </font>
    <font>
      <sz val="8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56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B2B2B2"/>
      </bottom>
    </border>
    <border>
      <bottom style="double">
        <color rgb="FF000000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</border>
    <border>
      <bottom style="thin">
        <color rgb="FFB7B7B7"/>
      </bottom>
    </border>
  </borders>
  <cellStyleXfs count="1">
    <xf borderId="0" fillId="0" fontId="0" numFmtId="0" applyAlignment="1" applyFont="1"/>
  </cellStyleXfs>
  <cellXfs count="26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0" fillId="3" fontId="3" numFmtId="0" xfId="0" applyAlignment="1" applyFill="1" applyFont="1">
      <alignment horizontal="center" readingOrder="0"/>
    </xf>
    <xf borderId="3" fillId="2" fontId="4" numFmtId="0" xfId="0" applyAlignment="1" applyBorder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6" numFmtId="0" xfId="0" applyAlignment="1" applyBorder="1" applyFont="1">
      <alignment horizontal="center" shrinkToFit="0" wrapText="0"/>
    </xf>
    <xf borderId="5" fillId="0" fontId="6" numFmtId="0" xfId="0" applyAlignment="1" applyBorder="1" applyFont="1">
      <alignment vertical="bottom"/>
    </xf>
    <xf borderId="6" fillId="0" fontId="8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wrapText="0"/>
    </xf>
    <xf borderId="5" fillId="0" fontId="6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/>
    </xf>
    <xf borderId="5" fillId="4" fontId="6" numFmtId="0" xfId="0" applyAlignment="1" applyBorder="1" applyFill="1" applyFont="1">
      <alignment horizontal="center" shrinkToFit="0" wrapText="0"/>
    </xf>
    <xf borderId="8" fillId="0" fontId="6" numFmtId="0" xfId="0" applyAlignment="1" applyBorder="1" applyFont="1">
      <alignment horizontal="center"/>
    </xf>
    <xf borderId="6" fillId="0" fontId="8" numFmtId="0" xfId="0" applyAlignment="1" applyBorder="1" applyFont="1">
      <alignment horizontal="center" readingOrder="0" shrinkToFit="0" vertical="center" wrapText="1"/>
    </xf>
    <xf borderId="5" fillId="5" fontId="6" numFmtId="0" xfId="0" applyAlignment="1" applyBorder="1" applyFill="1" applyFont="1">
      <alignment horizontal="center" shrinkToFit="0" vertical="bottom" wrapText="0"/>
    </xf>
    <xf borderId="5" fillId="5" fontId="6" numFmtId="0" xfId="0" applyAlignment="1" applyBorder="1" applyFont="1">
      <alignment vertical="bottom"/>
    </xf>
    <xf borderId="9" fillId="0" fontId="6" numFmtId="0" xfId="0" applyAlignment="1" applyBorder="1" applyFont="1">
      <alignment horizontal="center" shrinkToFit="0" wrapText="0"/>
    </xf>
    <xf borderId="10" fillId="0" fontId="6" numFmtId="0" xfId="0" applyAlignment="1" applyBorder="1" applyFont="1">
      <alignment vertical="bottom"/>
    </xf>
    <xf borderId="0" fillId="0" fontId="3" numFmtId="0" xfId="0" applyAlignment="1" applyFont="1">
      <alignment horizontal="center" readingOrder="0"/>
    </xf>
    <xf borderId="10" fillId="5" fontId="6" numFmtId="0" xfId="0" applyAlignment="1" applyBorder="1" applyFont="1">
      <alignment vertical="bottom"/>
    </xf>
    <xf borderId="11" fillId="0" fontId="7" numFmtId="0" xfId="0" applyAlignment="1" applyBorder="1" applyFont="1">
      <alignment horizontal="center"/>
    </xf>
    <xf borderId="12" fillId="0" fontId="3" numFmtId="0" xfId="0" applyAlignment="1" applyBorder="1" applyFont="1">
      <alignment horizontal="center" shrinkToFit="0" vertical="bottom" wrapText="0"/>
    </xf>
    <xf borderId="10" fillId="4" fontId="6" numFmtId="0" xfId="0" applyAlignment="1" applyBorder="1" applyFont="1">
      <alignment horizontal="center" shrinkToFit="0" wrapText="0"/>
    </xf>
    <xf borderId="13" fillId="2" fontId="9" numFmtId="0" xfId="0" applyAlignment="1" applyBorder="1" applyFont="1">
      <alignment horizontal="center" shrinkToFit="0" wrapText="0"/>
    </xf>
    <xf borderId="0" fillId="6" fontId="2" numFmtId="0" xfId="0" applyAlignment="1" applyFill="1" applyFont="1">
      <alignment horizontal="center" readingOrder="0"/>
    </xf>
    <xf borderId="12" fillId="0" fontId="6" numFmtId="0" xfId="0" applyBorder="1" applyFont="1"/>
    <xf borderId="14" fillId="0" fontId="8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bottom" wrapText="0"/>
    </xf>
    <xf borderId="14" fillId="0" fontId="8" numFmtId="0" xfId="0" applyAlignment="1" applyBorder="1" applyFont="1">
      <alignment horizontal="center" readingOrder="0" shrinkToFit="0" vertical="center" wrapText="1"/>
    </xf>
    <xf borderId="12" fillId="0" fontId="11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readingOrder="0"/>
    </xf>
    <xf borderId="15" fillId="0" fontId="6" numFmtId="0" xfId="0" applyAlignment="1" applyBorder="1" applyFont="1">
      <alignment horizontal="center" shrinkToFit="0" wrapText="0"/>
    </xf>
    <xf borderId="16" fillId="4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horizontal="center" shrinkToFit="0" vertical="bottom" wrapText="0"/>
    </xf>
    <xf borderId="5" fillId="0" fontId="12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9" fillId="0" fontId="6" numFmtId="0" xfId="0" applyAlignment="1" applyBorder="1" applyFont="1">
      <alignment horizontal="center" shrinkToFit="0" vertical="bottom" wrapText="0"/>
    </xf>
    <xf borderId="17" fillId="0" fontId="6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horizontal="center" shrinkToFit="0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3" fillId="2" fontId="13" numFmtId="0" xfId="0" applyAlignment="1" applyBorder="1" applyFont="1">
      <alignment horizontal="center" shrinkToFit="0" vertical="center" wrapText="1"/>
    </xf>
    <xf borderId="23" fillId="2" fontId="13" numFmtId="0" xfId="0" applyAlignment="1" applyBorder="1" applyFont="1">
      <alignment horizontal="center" readingOrder="0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7" fillId="0" fontId="16" numFmtId="0" xfId="0" applyAlignment="1" applyBorder="1" applyFont="1">
      <alignment horizontal="center" shrinkToFit="0" wrapText="0"/>
    </xf>
    <xf borderId="0" fillId="0" fontId="17" numFmtId="0" xfId="0" applyAlignment="1" applyFont="1">
      <alignment shrinkToFit="0" wrapText="0"/>
    </xf>
    <xf borderId="28" fillId="4" fontId="18" numFmtId="0" xfId="0" applyAlignment="1" applyBorder="1" applyFont="1">
      <alignment horizontal="center" readingOrder="0" shrinkToFit="0" vertical="center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26" fillId="7" fontId="0" numFmtId="0" xfId="0" applyAlignment="1" applyBorder="1" applyFont="1">
      <alignment horizontal="center" readingOrder="0" shrinkToFit="0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0" fillId="8" fontId="1" numFmtId="0" xfId="0" applyAlignment="1" applyFill="1" applyFont="1">
      <alignment vertical="bottom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shrinkToFit="0" vertical="bottom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6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8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horizontal="center" readingOrder="0" shrinkToFit="0" vertical="center" wrapText="0"/>
    </xf>
    <xf borderId="25" fillId="0" fontId="0" numFmtId="0" xfId="0" applyAlignment="1" applyBorder="1" applyFont="1">
      <alignment horizontal="center" readingOrder="0" shrinkToFit="0" vertical="center" wrapText="0"/>
    </xf>
    <xf borderId="26" fillId="0" fontId="6" numFmtId="0" xfId="0" applyAlignment="1" applyBorder="1" applyFont="1">
      <alignment horizontal="center" shrinkToFit="0" wrapText="0"/>
    </xf>
    <xf borderId="32" fillId="0" fontId="6" numFmtId="0" xfId="0" applyAlignment="1" applyBorder="1" applyFont="1">
      <alignment horizontal="center" shrinkToFit="0" vertical="bottom" wrapText="0"/>
    </xf>
    <xf borderId="37" fillId="0" fontId="18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6" numFmtId="0" xfId="0" applyAlignment="1" applyBorder="1" applyFont="1">
      <alignment horizontal="center" shrinkToFit="0" wrapText="0"/>
    </xf>
    <xf borderId="14" fillId="2" fontId="19" numFmtId="0" xfId="0" applyAlignment="1" applyBorder="1" applyFont="1">
      <alignment horizontal="center" shrinkToFit="0" vertical="center" wrapText="0"/>
    </xf>
    <xf borderId="8" fillId="0" fontId="6" numFmtId="0" xfId="0" applyBorder="1" applyFont="1"/>
    <xf borderId="11" fillId="0" fontId="20" numFmtId="0" xfId="0" applyAlignment="1" applyBorder="1" applyFont="1">
      <alignment horizontal="center" shrinkToFit="0" wrapText="0"/>
    </xf>
    <xf borderId="11" fillId="0" fontId="21" numFmtId="0" xfId="0" applyAlignment="1" applyBorder="1" applyFont="1">
      <alignment horizontal="center" shrinkToFit="0" wrapText="0"/>
    </xf>
    <xf borderId="0" fillId="0" fontId="22" numFmtId="0" xfId="0" applyAlignment="1" applyFont="1">
      <alignment shrinkToFit="0" wrapText="0"/>
    </xf>
    <xf borderId="0" fillId="0" fontId="10" numFmtId="0" xfId="0" applyAlignment="1" applyFont="1">
      <alignment horizontal="right" shrinkToFit="0" vertical="bottom" wrapText="0"/>
    </xf>
    <xf borderId="0" fillId="0" fontId="18" numFmtId="0" xfId="0" applyAlignment="1" applyFont="1">
      <alignment readingOrder="0" shrinkToFit="0" wrapText="0"/>
    </xf>
    <xf borderId="0" fillId="0" fontId="17" numFmtId="0" xfId="0" applyAlignment="1" applyFont="1">
      <alignment readingOrder="0" shrinkToFit="0" wrapText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 vertical="center"/>
    </xf>
    <xf borderId="28" fillId="5" fontId="18" numFmtId="0" xfId="0" applyAlignment="1" applyBorder="1" applyFont="1">
      <alignment horizontal="center" readingOrder="0" shrinkToFit="0" vertical="center" wrapText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8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8" numFmtId="0" xfId="0" applyAlignment="1" applyBorder="1" applyFont="1">
      <alignment horizontal="center" readingOrder="0" shrinkToFit="0" vertical="center" wrapText="0"/>
    </xf>
    <xf borderId="36" fillId="5" fontId="6" numFmtId="0" xfId="0" applyAlignment="1" applyBorder="1" applyFont="1">
      <alignment horizontal="center" readingOrder="0"/>
    </xf>
    <xf borderId="36" fillId="0" fontId="6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0" fillId="0" fontId="22" numFmtId="0" xfId="0" applyAlignment="1" applyFont="1">
      <alignment readingOrder="0" shrinkToFit="0" wrapText="0"/>
    </xf>
    <xf borderId="37" fillId="5" fontId="18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0" fillId="0" fontId="23" numFmtId="49" xfId="0" applyAlignment="1" applyFont="1" applyNumberFormat="1">
      <alignment horizontal="left" readingOrder="0" shrinkToFit="0" vertical="top" wrapText="0"/>
    </xf>
    <xf borderId="0" fillId="0" fontId="24" numFmtId="3" xfId="0" applyAlignment="1" applyFont="1" applyNumberFormat="1">
      <alignment shrinkToFit="1" vertical="center" wrapText="0"/>
    </xf>
    <xf borderId="43" fillId="0" fontId="24" numFmtId="3" xfId="0" applyAlignment="1" applyBorder="1" applyFont="1" applyNumberFormat="1">
      <alignment shrinkToFit="1" vertical="center" wrapText="0"/>
    </xf>
    <xf borderId="0" fillId="0" fontId="25" numFmtId="3" xfId="0" applyAlignment="1" applyFont="1" applyNumberFormat="1">
      <alignment shrinkToFit="1" vertical="center" wrapText="0"/>
    </xf>
    <xf borderId="36" fillId="0" fontId="25" numFmtId="3" xfId="0" applyAlignment="1" applyBorder="1" applyFont="1" applyNumberFormat="1">
      <alignment shrinkToFit="1" vertical="center" wrapText="0"/>
    </xf>
    <xf borderId="0" fillId="0" fontId="26" numFmtId="14" xfId="0" applyAlignment="1" applyFont="1" applyNumberFormat="1">
      <alignment horizontal="center" readingOrder="0" shrinkToFit="0" vertical="center" wrapText="0"/>
    </xf>
    <xf borderId="0" fillId="0" fontId="27" numFmtId="3" xfId="0" applyAlignment="1" applyFont="1" applyNumberFormat="1">
      <alignment readingOrder="0" shrinkToFit="1" vertical="center" wrapText="0"/>
    </xf>
    <xf borderId="0" fillId="0" fontId="26" numFmtId="0" xfId="0" applyAlignment="1" applyFont="1">
      <alignment horizontal="left" readingOrder="0" shrinkToFit="0" vertical="center" wrapText="0"/>
    </xf>
    <xf borderId="0" fillId="0" fontId="26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center" shrinkToFit="0" wrapText="0"/>
    </xf>
    <xf borderId="0" fillId="0" fontId="28" numFmtId="3" xfId="0" applyAlignment="1" applyFont="1" applyNumberFormat="1">
      <alignment readingOrder="0" shrinkToFit="1" vertical="center" wrapText="0"/>
    </xf>
    <xf borderId="0" fillId="7" fontId="18" numFmtId="0" xfId="0" applyAlignment="1" applyFont="1">
      <alignment shrinkToFit="0" wrapText="0"/>
    </xf>
    <xf borderId="36" fillId="0" fontId="27" numFmtId="3" xfId="0" applyAlignment="1" applyBorder="1" applyFont="1" applyNumberFormat="1">
      <alignment readingOrder="0" shrinkToFit="1" vertical="center" wrapText="0"/>
    </xf>
    <xf borderId="44" fillId="0" fontId="29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44" fillId="0" fontId="29" numFmtId="0" xfId="0" applyAlignment="1" applyBorder="1" applyFont="1">
      <alignment horizontal="center" readingOrder="0" shrinkToFit="0" vertical="center" wrapText="0"/>
    </xf>
    <xf borderId="0" fillId="9" fontId="16" numFmtId="3" xfId="0" applyAlignment="1" applyFill="1" applyFont="1" applyNumberFormat="1">
      <alignment horizontal="center" shrinkToFit="0" vertical="center" wrapText="1"/>
    </xf>
    <xf borderId="0" fillId="0" fontId="29" numFmtId="0" xfId="0" applyAlignment="1" applyFont="1">
      <alignment horizontal="center" readingOrder="0" shrinkToFit="0" vertical="center" wrapText="0"/>
    </xf>
    <xf borderId="34" fillId="7" fontId="29" numFmtId="0" xfId="0" applyAlignment="1" applyBorder="1" applyFont="1">
      <alignment readingOrder="0" shrinkToFit="0" vertical="center" wrapText="0"/>
    </xf>
    <xf borderId="0" fillId="0" fontId="29" numFmtId="3" xfId="0" applyAlignment="1" applyFont="1" applyNumberFormat="1">
      <alignment horizontal="center" readingOrder="0" shrinkToFit="0" vertical="center" wrapText="1"/>
    </xf>
    <xf borderId="26" fillId="0" fontId="18" numFmtId="0" xfId="0" applyAlignment="1" applyBorder="1" applyFont="1">
      <alignment horizontal="center" shrinkToFit="0" wrapText="0"/>
    </xf>
    <xf borderId="0" fillId="0" fontId="29" numFmtId="3" xfId="0" applyAlignment="1" applyFont="1" applyNumberFormat="1">
      <alignment horizontal="center" readingOrder="0" shrinkToFit="1" vertical="center" wrapText="0"/>
    </xf>
    <xf borderId="26" fillId="0" fontId="18" numFmtId="0" xfId="0" applyAlignment="1" applyBorder="1" applyFont="1">
      <alignment shrinkToFit="0" wrapText="0"/>
    </xf>
    <xf borderId="0" fillId="0" fontId="16" numFmtId="3" xfId="0" applyAlignment="1" applyFont="1" applyNumberFormat="1">
      <alignment shrinkToFit="1" vertical="center" wrapText="0"/>
    </xf>
    <xf borderId="0" fillId="0" fontId="18" numFmtId="0" xfId="0" applyAlignment="1" applyFont="1">
      <alignment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26" fillId="10" fontId="29" numFmtId="0" xfId="0" applyAlignment="1" applyBorder="1" applyFill="1" applyFont="1">
      <alignment horizontal="center" shrinkToFit="0" wrapText="0"/>
    </xf>
    <xf borderId="0" fillId="0" fontId="16" numFmtId="0" xfId="0" applyAlignment="1" applyFont="1">
      <alignment horizontal="center" readingOrder="0" shrinkToFit="0" vertical="center" wrapText="0"/>
    </xf>
    <xf borderId="26" fillId="0" fontId="18" numFmtId="0" xfId="0" applyAlignment="1" applyBorder="1" applyFont="1">
      <alignment horizontal="center" readingOrder="0" shrinkToFit="0" wrapText="0"/>
    </xf>
    <xf borderId="45" fillId="0" fontId="6" numFmtId="0" xfId="0" applyBorder="1" applyFont="1"/>
    <xf borderId="46" fillId="7" fontId="18" numFmtId="0" xfId="0" applyAlignment="1" applyBorder="1" applyFont="1">
      <alignment shrinkToFit="0" wrapText="0"/>
    </xf>
    <xf borderId="0" fillId="0" fontId="29" numFmtId="3" xfId="0" applyAlignment="1" applyFont="1" applyNumberFormat="1">
      <alignment horizontal="center" shrinkToFit="1" vertical="center" wrapText="0"/>
    </xf>
    <xf borderId="26" fillId="0" fontId="18" numFmtId="0" xfId="0" applyAlignment="1" applyBorder="1" applyFont="1">
      <alignment readingOrder="0" shrinkToFit="0" wrapText="0"/>
    </xf>
    <xf borderId="0" fillId="0" fontId="16" numFmtId="3" xfId="0" applyAlignment="1" applyFont="1" applyNumberFormat="1">
      <alignment horizontal="center" shrinkToFit="1" vertical="center" wrapText="0"/>
    </xf>
    <xf borderId="36" fillId="7" fontId="18" numFmtId="0" xfId="0" applyAlignment="1" applyBorder="1" applyFont="1">
      <alignment shrinkToFit="0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36" fillId="7" fontId="18" numFmtId="0" xfId="0" applyAlignment="1" applyBorder="1" applyFont="1">
      <alignment readingOrder="0" shrinkToFit="0" wrapText="0"/>
    </xf>
    <xf borderId="28" fillId="0" fontId="16" numFmtId="3" xfId="0" applyAlignment="1" applyBorder="1" applyFont="1" applyNumberFormat="1">
      <alignment shrinkToFit="1" vertical="center" wrapText="0"/>
    </xf>
    <xf borderId="0" fillId="11" fontId="30" numFmtId="0" xfId="0" applyAlignment="1" applyFill="1" applyFont="1">
      <alignment horizontal="left" readingOrder="0" vertical="bottom"/>
    </xf>
    <xf borderId="0" fillId="11" fontId="31" numFmtId="0" xfId="0" applyAlignment="1" applyFont="1">
      <alignment horizontal="left" readingOrder="0" vertical="bottom"/>
    </xf>
    <xf borderId="0" fillId="0" fontId="18" numFmtId="0" xfId="0" applyAlignment="1" applyFont="1">
      <alignment shrinkToFit="0" wrapText="0"/>
    </xf>
    <xf borderId="34" fillId="0" fontId="31" numFmtId="0" xfId="0" applyAlignment="1" applyBorder="1" applyFont="1">
      <alignment horizontal="left" readingOrder="0" vertical="bottom"/>
    </xf>
    <xf borderId="0" fillId="0" fontId="32" numFmtId="3" xfId="0" applyAlignment="1" applyFont="1" applyNumberFormat="1">
      <alignment readingOrder="0" shrinkToFit="0" vertical="bottom" wrapText="0"/>
    </xf>
    <xf borderId="26" fillId="5" fontId="18" numFmtId="0" xfId="0" applyAlignment="1" applyBorder="1" applyFont="1">
      <alignment horizontal="center" readingOrder="0" shrinkToFit="0" wrapText="0"/>
    </xf>
    <xf borderId="34" fillId="0" fontId="33" numFmtId="3" xfId="0" applyAlignment="1" applyBorder="1" applyFont="1" applyNumberFormat="1">
      <alignment horizontal="center" vertical="bottom"/>
    </xf>
    <xf borderId="34" fillId="0" fontId="18" numFmtId="3" xfId="0" applyAlignment="1" applyBorder="1" applyFont="1" applyNumberFormat="1">
      <alignment horizontal="center" readingOrder="0" shrinkToFit="1" vertical="center" wrapText="0"/>
    </xf>
    <xf borderId="34" fillId="0" fontId="6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47" fillId="0" fontId="32" numFmtId="3" xfId="0" applyAlignment="1" applyBorder="1" applyFont="1" applyNumberFormat="1">
      <alignment readingOrder="0" shrinkToFit="0" vertical="bottom" wrapText="0"/>
    </xf>
    <xf borderId="34" fillId="0" fontId="31" numFmtId="0" xfId="0" applyAlignment="1" applyBorder="1" applyFont="1">
      <alignment horizontal="left" readingOrder="0" vertical="top"/>
    </xf>
    <xf borderId="34" fillId="0" fontId="18" numFmtId="3" xfId="0" applyAlignment="1" applyBorder="1" applyFont="1" applyNumberFormat="1">
      <alignment horizontal="center" readingOrder="0" shrinkToFit="1" vertical="bottom" wrapText="0"/>
    </xf>
    <xf borderId="29" fillId="0" fontId="18" numFmtId="0" xfId="0" applyAlignment="1" applyBorder="1" applyFont="1">
      <alignment horizontal="center" shrinkToFit="0" wrapText="0"/>
    </xf>
    <xf borderId="34" fillId="0" fontId="6" numFmtId="0" xfId="0" applyAlignment="1" applyBorder="1" applyFont="1">
      <alignment horizontal="center" readingOrder="0" vertical="bottom"/>
    </xf>
    <xf borderId="29" fillId="0" fontId="18" numFmtId="0" xfId="0" applyAlignment="1" applyBorder="1" applyFont="1">
      <alignment horizontal="center" readingOrder="0" shrinkToFit="0" wrapText="0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2" fontId="0" numFmtId="3" xfId="0" applyAlignment="1" applyBorder="1" applyFont="1" applyNumberFormat="1">
      <alignment readingOrder="0" shrinkToFit="0" vertical="bottom" wrapText="0"/>
    </xf>
    <xf borderId="48" fillId="0" fontId="18" numFmtId="0" xfId="0" applyAlignment="1" applyBorder="1" applyFont="1">
      <alignment readingOrder="0" shrinkToFit="0" wrapText="0"/>
    </xf>
    <xf borderId="0" fillId="0" fontId="18" numFmtId="0" xfId="0" applyAlignment="1" applyFont="1">
      <alignment shrinkToFit="0" vertical="bottom" wrapText="0"/>
    </xf>
    <xf borderId="34" fillId="0" fontId="18" numFmtId="0" xfId="0" applyAlignment="1" applyBorder="1" applyFont="1">
      <alignment horizontal="center" readingOrder="0" shrinkToFit="0" wrapText="0"/>
    </xf>
    <xf borderId="34" fillId="0" fontId="18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readingOrder="0"/>
    </xf>
    <xf borderId="34" fillId="12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49" fillId="0" fontId="18" numFmtId="0" xfId="0" applyAlignment="1" applyBorder="1" applyFont="1">
      <alignment horizontal="center" readingOrder="0" shrinkToFit="0" wrapText="0"/>
    </xf>
    <xf borderId="49" fillId="0" fontId="18" numFmtId="0" xfId="0" applyAlignment="1" applyBorder="1" applyFont="1">
      <alignment readingOrder="0" shrinkToFit="0" wrapText="0"/>
    </xf>
    <xf borderId="36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horizontal="center" readingOrder="0" vertical="center"/>
    </xf>
    <xf borderId="50" fillId="0" fontId="18" numFmtId="0" xfId="0" applyAlignment="1" applyBorder="1" applyFont="1">
      <alignment horizontal="center" readingOrder="0" shrinkToFit="0" wrapText="0"/>
    </xf>
    <xf borderId="50" fillId="0" fontId="18" numFmtId="0" xfId="0" applyAlignment="1" applyBorder="1" applyFont="1">
      <alignment readingOrder="0" shrinkToFit="0" wrapText="0"/>
    </xf>
    <xf borderId="50" fillId="7" fontId="18" numFmtId="0" xfId="0" applyAlignment="1" applyBorder="1" applyFont="1">
      <alignment readingOrder="0" shrinkToFit="0" wrapText="0"/>
    </xf>
    <xf borderId="34" fillId="7" fontId="18" numFmtId="0" xfId="0" applyAlignment="1" applyBorder="1" applyFont="1">
      <alignment shrinkToFit="0" wrapText="0"/>
    </xf>
    <xf borderId="49" fillId="7" fontId="18" numFmtId="0" xfId="0" applyAlignment="1" applyBorder="1" applyFont="1">
      <alignment shrinkToFit="0" wrapText="0"/>
    </xf>
    <xf borderId="36" fillId="0" fontId="18" numFmtId="0" xfId="0" applyAlignment="1" applyBorder="1" applyFont="1">
      <alignment horizontal="left" readingOrder="0" shrinkToFit="0" wrapText="0"/>
    </xf>
    <xf borderId="0" fillId="0" fontId="18" numFmtId="0" xfId="0" applyAlignment="1" applyFont="1">
      <alignment horizontal="center" readingOrder="0" shrinkToFit="0" wrapText="0"/>
    </xf>
    <xf borderId="34" fillId="0" fontId="31" numFmtId="0" xfId="0" applyAlignment="1" applyBorder="1" applyFont="1">
      <alignment horizontal="left" readingOrder="0" vertical="center"/>
    </xf>
    <xf borderId="42" fillId="0" fontId="18" numFmtId="0" xfId="0" applyAlignment="1" applyBorder="1" applyFont="1">
      <alignment horizontal="center" readingOrder="0" shrinkToFit="0" wrapText="0"/>
    </xf>
    <xf borderId="34" fillId="0" fontId="34" numFmtId="0" xfId="0" applyAlignment="1" applyBorder="1" applyFont="1">
      <alignment horizontal="left" readingOrder="0" vertical="bottom"/>
    </xf>
    <xf borderId="50" fillId="0" fontId="29" numFmtId="0" xfId="0" applyAlignment="1" applyBorder="1" applyFont="1">
      <alignment horizontal="center" readingOrder="0" shrinkToFit="0" wrapText="0"/>
    </xf>
    <xf borderId="29" fillId="10" fontId="29" numFmtId="0" xfId="0" applyAlignment="1" applyBorder="1" applyFont="1">
      <alignment horizontal="center" shrinkToFit="0" wrapText="0"/>
    </xf>
    <xf borderId="50" fillId="7" fontId="18" numFmtId="0" xfId="0" applyAlignment="1" applyBorder="1" applyFont="1">
      <alignment shrinkToFit="0" wrapText="0"/>
    </xf>
    <xf borderId="51" fillId="0" fontId="18" numFmtId="0" xfId="0" applyAlignment="1" applyBorder="1" applyFont="1">
      <alignment horizontal="center" readingOrder="0" shrinkToFit="0" wrapText="0"/>
    </xf>
    <xf borderId="51" fillId="0" fontId="18" numFmtId="0" xfId="0" applyAlignment="1" applyBorder="1" applyFont="1">
      <alignment readingOrder="0" shrinkToFit="0" wrapText="0"/>
    </xf>
    <xf borderId="34" fillId="0" fontId="34" numFmtId="0" xfId="0" applyAlignment="1" applyBorder="1" applyFont="1">
      <alignment horizontal="left" readingOrder="0" vertical="center"/>
    </xf>
    <xf borderId="51" fillId="0" fontId="29" numFmtId="0" xfId="0" applyAlignment="1" applyBorder="1" applyFont="1">
      <alignment horizontal="center" readingOrder="0" shrinkToFit="0" wrapText="0"/>
    </xf>
    <xf borderId="51" fillId="10" fontId="29" numFmtId="0" xfId="0" applyAlignment="1" applyBorder="1" applyFont="1">
      <alignment horizontal="center" shrinkToFit="0" wrapText="0"/>
    </xf>
    <xf borderId="51" fillId="7" fontId="18" numFmtId="0" xfId="0" applyAlignment="1" applyBorder="1" applyFont="1">
      <alignment shrinkToFit="0" wrapText="0"/>
    </xf>
    <xf borderId="51" fillId="5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readingOrder="0" shrinkToFit="0" wrapText="0"/>
    </xf>
    <xf borderId="52" fillId="0" fontId="29" numFmtId="0" xfId="0" applyAlignment="1" applyBorder="1" applyFont="1">
      <alignment horizontal="center" readingOrder="0" shrinkToFit="0" wrapText="0"/>
    </xf>
    <xf borderId="52" fillId="10" fontId="29" numFmtId="0" xfId="0" applyAlignment="1" applyBorder="1" applyFont="1">
      <alignment horizontal="center" shrinkToFit="0" wrapText="0"/>
    </xf>
    <xf borderId="11" fillId="0" fontId="18" numFmtId="0" xfId="0" applyAlignment="1" applyBorder="1" applyFont="1">
      <alignment horizontal="center" readingOrder="0" shrinkToFit="0" wrapText="0"/>
    </xf>
    <xf borderId="11" fillId="0" fontId="18" numFmtId="0" xfId="0" applyAlignment="1" applyBorder="1" applyFont="1">
      <alignment readingOrder="0" shrinkToFit="0" wrapText="0"/>
    </xf>
    <xf borderId="11" fillId="0" fontId="29" numFmtId="0" xfId="0" applyAlignment="1" applyBorder="1" applyFont="1">
      <alignment horizontal="center" readingOrder="0" shrinkToFit="0" wrapText="0"/>
    </xf>
    <xf borderId="34" fillId="12" fontId="0" numFmtId="3" xfId="0" applyAlignment="1" applyBorder="1" applyFont="1" applyNumberFormat="1">
      <alignment shrinkToFit="0" vertical="center" wrapText="0"/>
    </xf>
    <xf borderId="11" fillId="10" fontId="29" numFmtId="0" xfId="0" applyAlignment="1" applyBorder="1" applyFont="1">
      <alignment horizontal="center" shrinkToFit="0" wrapText="0"/>
    </xf>
    <xf borderId="0" fillId="0" fontId="29" numFmtId="0" xfId="0" applyAlignment="1" applyFont="1">
      <alignment horizontal="center" readingOrder="0" shrinkToFit="0" wrapText="0"/>
    </xf>
    <xf borderId="34" fillId="0" fontId="6" numFmtId="0" xfId="0" applyAlignment="1" applyBorder="1" applyFont="1">
      <alignment horizontal="center"/>
    </xf>
    <xf borderId="34" fillId="0" fontId="35" numFmtId="0" xfId="0" applyAlignment="1" applyBorder="1" applyFont="1">
      <alignment readingOrder="0" shrinkToFit="0" vertical="bottom" wrapText="0"/>
    </xf>
    <xf borderId="0" fillId="10" fontId="29" numFmtId="0" xfId="0" applyAlignment="1" applyFont="1">
      <alignment horizontal="center" shrinkToFit="0" wrapText="0"/>
    </xf>
    <xf borderId="49" fillId="0" fontId="18" numFmtId="3" xfId="0" applyAlignment="1" applyBorder="1" applyFont="1" applyNumberFormat="1">
      <alignment horizontal="center" readingOrder="0" shrinkToFit="1" vertical="center" wrapText="0"/>
    </xf>
    <xf borderId="53" fillId="0" fontId="18" numFmtId="3" xfId="0" applyAlignment="1" applyBorder="1" applyFont="1" applyNumberFormat="1">
      <alignment horizontal="center" readingOrder="0" shrinkToFit="1" vertical="center" wrapText="0"/>
    </xf>
    <xf borderId="36" fillId="0" fontId="18" numFmtId="3" xfId="0" applyAlignment="1" applyBorder="1" applyFont="1" applyNumberFormat="1">
      <alignment horizontal="center" readingOrder="0" shrinkToFit="1" vertical="center" wrapText="0"/>
    </xf>
    <xf borderId="49" fillId="0" fontId="31" numFmtId="0" xfId="0" applyAlignment="1" applyBorder="1" applyFont="1">
      <alignment horizontal="left" readingOrder="0" vertical="top"/>
    </xf>
    <xf borderId="49" fillId="0" fontId="34" numFmtId="0" xfId="0" applyAlignment="1" applyBorder="1" applyFont="1">
      <alignment horizontal="left" readingOrder="0" vertical="bottom"/>
    </xf>
    <xf borderId="49" fillId="0" fontId="6" numFmtId="0" xfId="0" applyAlignment="1" applyBorder="1" applyFont="1">
      <alignment horizontal="center" readingOrder="0" vertical="center"/>
    </xf>
    <xf borderId="49" fillId="0" fontId="6" numFmtId="0" xfId="0" applyAlignment="1" applyBorder="1" applyFont="1">
      <alignment horizontal="center" readingOrder="0"/>
    </xf>
    <xf borderId="49" fillId="0" fontId="0" numFmtId="3" xfId="0" applyAlignment="1" applyBorder="1" applyFont="1" applyNumberFormat="1">
      <alignment horizontal="center" readingOrder="0" shrinkToFit="1" vertical="center" wrapText="0"/>
    </xf>
    <xf borderId="54" fillId="0" fontId="18" numFmtId="3" xfId="0" applyAlignment="1" applyBorder="1" applyFont="1" applyNumberFormat="1">
      <alignment horizontal="center" readingOrder="0" shrinkToFit="1" vertical="center" wrapText="0"/>
    </xf>
    <xf borderId="36" fillId="0" fontId="6" numFmtId="0" xfId="0" applyAlignment="1" applyBorder="1" applyFont="1">
      <alignment readingOrder="0"/>
    </xf>
    <xf borderId="36" fillId="0" fontId="6" numFmtId="0" xfId="0" applyAlignment="1" applyBorder="1" applyFont="1">
      <alignment horizontal="center"/>
    </xf>
    <xf borderId="47" fillId="0" fontId="32" numFmtId="0" xfId="0" applyAlignment="1" applyBorder="1" applyFont="1">
      <alignment readingOrder="0" shrinkToFit="0" vertical="bottom" wrapText="0"/>
    </xf>
    <xf borderId="0" fillId="11" fontId="16" numFmtId="0" xfId="0" applyAlignment="1" applyFont="1">
      <alignment horizontal="left" readingOrder="0" shrinkToFit="0" vertical="center" wrapText="0"/>
    </xf>
    <xf borderId="0" fillId="11" fontId="16" numFmtId="0" xfId="0" applyAlignment="1" applyFont="1">
      <alignment horizontal="center" readingOrder="0" shrinkToFit="0" vertical="center" wrapText="0"/>
    </xf>
    <xf borderId="0" fillId="11" fontId="16" numFmtId="0" xfId="0" applyAlignment="1" applyFont="1">
      <alignment horizontal="center" shrinkToFit="0" vertical="center" wrapText="0"/>
    </xf>
    <xf borderId="55" fillId="11" fontId="32" numFmtId="0" xfId="0" applyAlignment="1" applyBorder="1" applyFont="1">
      <alignment shrinkToFit="0" vertical="bottom" wrapText="0"/>
    </xf>
    <xf borderId="55" fillId="11" fontId="35" numFmtId="0" xfId="0" applyBorder="1" applyFont="1"/>
    <xf borderId="47" fillId="0" fontId="32" numFmtId="3" xfId="0" applyAlignment="1" applyBorder="1" applyFont="1" applyNumberFormat="1">
      <alignment shrinkToFit="0" vertical="bottom" wrapText="0"/>
    </xf>
    <xf borderId="47" fillId="0" fontId="33" numFmtId="3" xfId="0" applyAlignment="1" applyBorder="1" applyFont="1" applyNumberFormat="1">
      <alignment horizontal="center" vertical="bottom"/>
    </xf>
    <xf borderId="47" fillId="0" fontId="32" numFmtId="3" xfId="0" applyAlignment="1" applyBorder="1" applyFont="1" applyNumberFormat="1">
      <alignment horizontal="right" readingOrder="0" shrinkToFit="0" vertical="bottom" wrapText="0"/>
    </xf>
    <xf borderId="34" fillId="0" fontId="36" numFmtId="0" xfId="0" applyAlignment="1" applyBorder="1" applyFont="1">
      <alignment vertical="bottom"/>
    </xf>
    <xf borderId="34" fillId="0" fontId="18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34" fillId="0" fontId="6" numFmtId="0" xfId="0" applyAlignment="1" applyBorder="1" applyFont="1">
      <alignment horizontal="center" vertical="center"/>
    </xf>
    <xf borderId="34" fillId="0" fontId="36" numFmtId="0" xfId="0" applyAlignment="1" applyBorder="1" applyFont="1">
      <alignment vertical="bottom"/>
    </xf>
    <xf borderId="34" fillId="13" fontId="37" numFmtId="0" xfId="0" applyAlignment="1" applyBorder="1" applyFill="1" applyFont="1">
      <alignment horizontal="left" readingOrder="0" vertical="bottom"/>
    </xf>
    <xf borderId="34" fillId="12" fontId="16" numFmtId="3" xfId="0" applyAlignment="1" applyBorder="1" applyFont="1" applyNumberFormat="1">
      <alignment readingOrder="0" shrinkToFit="0" vertical="center" wrapText="0"/>
    </xf>
    <xf borderId="34" fillId="0" fontId="18" numFmtId="0" xfId="0" applyAlignment="1" applyBorder="1" applyFont="1">
      <alignment horizontal="left" readingOrder="0" shrinkToFit="0" wrapText="0"/>
    </xf>
    <xf borderId="0" fillId="0" fontId="38" numFmtId="0" xfId="0" applyAlignment="1" applyFont="1">
      <alignment readingOrder="0" shrinkToFit="0" wrapText="0"/>
    </xf>
    <xf borderId="34" fillId="0" fontId="36" numFmtId="0" xfId="0" applyAlignment="1" applyBorder="1" applyFont="1">
      <alignment readingOrder="0" vertical="bottom"/>
    </xf>
    <xf borderId="0" fillId="0" fontId="18" numFmtId="0" xfId="0" applyAlignment="1" applyFont="1">
      <alignment horizontal="left" readingOrder="0" shrinkToFit="0" wrapText="0"/>
    </xf>
    <xf borderId="34" fillId="0" fontId="29" numFmtId="3" xfId="0" applyAlignment="1" applyBorder="1" applyFont="1" applyNumberFormat="1">
      <alignment horizontal="center" readingOrder="0" shrinkToFit="1" vertical="center" wrapText="0"/>
    </xf>
    <xf borderId="0" fillId="0" fontId="31" numFmtId="0" xfId="0" applyAlignment="1" applyFont="1">
      <alignment horizontal="left" readingOrder="0" vertical="bottom"/>
    </xf>
    <xf borderId="0" fillId="0" fontId="36" numFmtId="0" xfId="0" applyAlignment="1" applyFont="1">
      <alignment vertical="bottom"/>
    </xf>
    <xf borderId="0" fillId="0" fontId="37" numFmtId="3" xfId="0" applyAlignment="1" applyFont="1" applyNumberFormat="1">
      <alignment horizontal="center"/>
    </xf>
    <xf borderId="0" fillId="0" fontId="18" numFmtId="3" xfId="0" applyAlignment="1" applyFont="1" applyNumberFormat="1">
      <alignment horizontal="center" readingOrder="0" shrinkToFit="1" vertical="center" wrapText="0"/>
    </xf>
    <xf borderId="0" fillId="0" fontId="18" numFmtId="3" xfId="0" applyAlignment="1" applyFont="1" applyNumberFormat="1">
      <alignment horizontal="right" readingOrder="0" shrinkToFit="1" vertical="center" wrapText="0"/>
    </xf>
    <xf borderId="0" fillId="0" fontId="0" numFmtId="3" xfId="0" applyAlignment="1" applyFont="1" applyNumberFormat="1">
      <alignment horizontal="center" readingOrder="0" shrinkToFit="1" vertical="center" wrapText="0"/>
    </xf>
    <xf borderId="0" fillId="12" fontId="18" numFmtId="3" xfId="0" applyAlignment="1" applyFont="1" applyNumberFormat="1">
      <alignment readingOrder="0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46" Type="http://schemas.openxmlformats.org/officeDocument/2006/relationships/worksheet" Target="worksheets/sheet44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47" Type="http://schemas.openxmlformats.org/officeDocument/2006/relationships/worksheet" Target="worksheets/sheet45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4.xml"/><Relationship Id="rId3" Type="http://schemas.openxmlformats.org/officeDocument/2006/relationships/vmlDrawing" Target="../drawings/vmlDrawing1.v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4" t="s">
        <v>3</v>
      </c>
    </row>
    <row r="2">
      <c r="A2" s="6" t="s">
        <v>12</v>
      </c>
      <c r="B2" s="8" t="s">
        <v>13</v>
      </c>
      <c r="D2" s="6" t="s">
        <v>12</v>
      </c>
      <c r="E2" s="8" t="s">
        <v>13</v>
      </c>
    </row>
    <row r="3">
      <c r="A3" s="12" t="s">
        <v>4</v>
      </c>
      <c r="B3" s="16">
        <f>'Aug. 2014'!C33+'Sept. 2014'!C33+'Oct. 2014'!C33+'Nov. 2014'!C33+'Dec. 2014'!C34</f>
        <v>91583</v>
      </c>
      <c r="D3" s="12" t="s">
        <v>4</v>
      </c>
      <c r="E3" s="18">
        <f>'Jan. 2015'!C34+'February 2015'!C34</f>
        <v>3806</v>
      </c>
    </row>
    <row r="4">
      <c r="A4" s="19" t="s">
        <v>23</v>
      </c>
      <c r="B4" s="16">
        <f>'Dec. 2014'!D34</f>
        <v>359</v>
      </c>
      <c r="D4" s="19" t="s">
        <v>23</v>
      </c>
      <c r="E4" s="18">
        <f>'Jan. 2015'!D34+'February 2015'!D34</f>
        <v>4091</v>
      </c>
    </row>
    <row r="5">
      <c r="A5" s="12" t="s">
        <v>5</v>
      </c>
      <c r="B5" s="16">
        <f>'Aug. 2014'!D33+'Sept. 2014'!D33+'Oct. 2014'!D33+'Nov. 2014'!D33+'Dec. 2014'!E34</f>
        <v>825</v>
      </c>
      <c r="D5" s="12" t="s">
        <v>5</v>
      </c>
      <c r="E5" s="18">
        <f>'Jan. 2015'!E34+'February 2015'!E34</f>
        <v>246</v>
      </c>
    </row>
    <row r="6">
      <c r="A6" s="12" t="s">
        <v>6</v>
      </c>
      <c r="B6" s="16">
        <f>'Aug. 2014'!E33+'Sept. 2014'!E33+'Oct. 2014'!E33+'Nov. 2014'!E33+'Dec. 2014'!F34</f>
        <v>12182</v>
      </c>
      <c r="D6" s="12" t="s">
        <v>6</v>
      </c>
      <c r="E6" s="18">
        <f>'Jan. 2015'!F34+'February 2015'!F34</f>
        <v>1900</v>
      </c>
    </row>
    <row r="7">
      <c r="A7" s="12" t="s">
        <v>7</v>
      </c>
      <c r="B7" s="16">
        <f>'Aug. 2014'!F33+'Sept. 2014'!F33+'Oct. 2014'!F33+'Nov. 2014'!F33+'Dec. 2014'!G34</f>
        <v>2364</v>
      </c>
      <c r="D7" s="12" t="s">
        <v>7</v>
      </c>
      <c r="E7" s="18">
        <f>'Jan. 2015'!G34+'February 2015'!G34</f>
        <v>1273</v>
      </c>
    </row>
    <row r="8">
      <c r="A8" s="12" t="s">
        <v>8</v>
      </c>
      <c r="B8" s="16">
        <f>'Aug. 2014'!G33+'Sept. 2014'!G33+'Oct. 2014'!G33+'Nov. 2014'!G33+'Dec. 2014'!H34</f>
        <v>1305</v>
      </c>
      <c r="D8" s="12" t="s">
        <v>8</v>
      </c>
      <c r="E8" s="18">
        <f>'Jan. 2015'!H34+'February 2015'!H34</f>
        <v>0</v>
      </c>
    </row>
    <row r="9">
      <c r="A9" s="12" t="s">
        <v>9</v>
      </c>
      <c r="B9" s="16">
        <f>'Aug. 2014'!H33+'Sept. 2014'!H33+'Oct. 2014'!H33+'Nov. 2014'!H33+'Dec. 2014'!I34</f>
        <v>311</v>
      </c>
      <c r="D9" s="12" t="s">
        <v>9</v>
      </c>
      <c r="E9" s="18">
        <f>'Jan. 2015'!I34+'February 2015'!I34</f>
        <v>0</v>
      </c>
    </row>
    <row r="10">
      <c r="A10" s="12" t="s">
        <v>10</v>
      </c>
      <c r="B10" s="16">
        <f>'Aug. 2014'!I33+'Sept. 2014'!I33+'Oct. 2014'!I33+'Nov. 2014'!I33+'Dec. 2014'!J34</f>
        <v>2953</v>
      </c>
      <c r="D10" s="12" t="s">
        <v>10</v>
      </c>
      <c r="E10" s="18">
        <f>'Jan. 2015'!J34+'February 2015'!J34</f>
        <v>346</v>
      </c>
    </row>
    <row r="11">
      <c r="A11" s="24" t="s">
        <v>60</v>
      </c>
      <c r="B11" s="26">
        <f>B3+B4+B5+B6+B7+B8+B9+B10</f>
        <v>111882</v>
      </c>
      <c r="D11" s="24" t="s">
        <v>60</v>
      </c>
      <c r="E11" s="26">
        <f>E3+E4+E5+E6+E7+E8+E9+E10</f>
        <v>11662</v>
      </c>
    </row>
    <row r="13">
      <c r="A13" s="30" t="s">
        <v>62</v>
      </c>
    </row>
    <row r="14">
      <c r="A14" s="6" t="s">
        <v>12</v>
      </c>
      <c r="B14" s="8" t="s">
        <v>13</v>
      </c>
    </row>
    <row r="15">
      <c r="A15" s="32" t="s">
        <v>4</v>
      </c>
      <c r="B15" s="18">
        <f>'Aug. 2014'!C33+'Sept. 2014'!C33+'Oct. 2014'!C33+'Nov. 2014'!C33+'Dec. 2014'!C34+'Jan. 2015'!C34+'February 2015'!C34</f>
        <v>95389</v>
      </c>
    </row>
    <row r="16">
      <c r="A16" s="34" t="s">
        <v>23</v>
      </c>
      <c r="B16" s="18">
        <f>'Dec. 2014'!D34+'Jan. 2015'!D34+'February 2015'!D34</f>
        <v>4450</v>
      </c>
    </row>
    <row r="17">
      <c r="A17" s="32" t="s">
        <v>5</v>
      </c>
      <c r="B17" s="18">
        <f>'Aug. 2014'!D33+'Sept. 2014'!D33+'Oct. 2014'!D33+'Nov. 2014'!D33+'Dec. 2014'!E34+'Jan. 2015'!E34+'February 2015'!E34</f>
        <v>1071</v>
      </c>
    </row>
    <row r="18">
      <c r="A18" s="32" t="s">
        <v>6</v>
      </c>
      <c r="B18" s="18">
        <f>'Aug. 2014'!E33+'Sept. 2014'!E33+'Oct. 2014'!E33+'Nov. 2014'!E33+'Dec. 2014'!F34+'Jan. 2015'!F34+'February 2015'!F34</f>
        <v>14082</v>
      </c>
    </row>
    <row r="19">
      <c r="A19" s="32" t="s">
        <v>7</v>
      </c>
      <c r="B19" s="18">
        <f>'Aug. 2014'!F33+'Sept. 2014'!F33+'Oct. 2014'!F33+'Nov. 2014'!F33+'Dec. 2014'!G34+'Jan. 2015'!G34+'February 2015'!G34</f>
        <v>3637</v>
      </c>
    </row>
    <row r="20">
      <c r="A20" s="32" t="s">
        <v>8</v>
      </c>
      <c r="B20" s="18">
        <f>'Aug. 2014'!G33+'Sept. 2014'!G33+'Oct. 2014'!G33+'Nov. 2014'!G33+'Dec. 2014'!H34+'Jan. 2015'!H34+'February 2015'!H34</f>
        <v>1305</v>
      </c>
    </row>
    <row r="21">
      <c r="A21" s="32" t="s">
        <v>9</v>
      </c>
      <c r="B21" s="18">
        <f>'Aug. 2014'!H33+'Sept. 2014'!H33+'Oct. 2014'!H33+'Nov. 2014'!H33+'Dec. 2014'!I34+'Jan. 2015'!I34+'February 2015'!I34</f>
        <v>311</v>
      </c>
    </row>
    <row r="22">
      <c r="A22" s="32" t="s">
        <v>10</v>
      </c>
      <c r="B22" s="18">
        <f>'Aug. 2014'!I33+'Sept. 2014'!I33+'Oct. 2014'!I33+'Nov. 2014'!I33+'Dec. 2014'!J34+'Jan. 2015'!J34+'February 2015'!J34</f>
        <v>3299</v>
      </c>
    </row>
    <row r="23">
      <c r="A23" s="36" t="s">
        <v>60</v>
      </c>
      <c r="B23" s="26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241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242</v>
      </c>
      <c r="C2" s="65">
        <v>137.0</v>
      </c>
      <c r="D2" s="65">
        <v>425.0</v>
      </c>
      <c r="E2" s="65">
        <v>9.0</v>
      </c>
      <c r="F2" s="65">
        <v>6.0</v>
      </c>
      <c r="G2" s="65">
        <v>0.0</v>
      </c>
      <c r="H2" s="65">
        <v>0.0</v>
      </c>
      <c r="I2" s="65">
        <v>3.0</v>
      </c>
      <c r="J2" s="65">
        <v>0.0</v>
      </c>
      <c r="K2" s="58">
        <f t="shared" ref="K2:K32" si="1">C2+E2+F2+G2+H2+I2+J2+D2</f>
        <v>580</v>
      </c>
      <c r="L2" s="93">
        <v>4.0</v>
      </c>
    </row>
    <row r="3" ht="14.25" customHeight="1">
      <c r="A3" s="55">
        <v>2.0</v>
      </c>
      <c r="B3" s="60" t="s">
        <v>243</v>
      </c>
      <c r="C3" s="57">
        <v>140.0</v>
      </c>
      <c r="D3" s="57">
        <v>0.0</v>
      </c>
      <c r="E3" s="57">
        <v>8.0</v>
      </c>
      <c r="F3" s="57">
        <v>5.0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153</v>
      </c>
      <c r="L3" s="59"/>
    </row>
    <row r="4" ht="14.25" customHeight="1">
      <c r="A4" s="55">
        <v>3.0</v>
      </c>
      <c r="B4" s="61" t="s">
        <v>244</v>
      </c>
      <c r="C4" s="57">
        <v>326.0</v>
      </c>
      <c r="D4" s="57">
        <v>0.0</v>
      </c>
      <c r="E4" s="57">
        <v>8.0</v>
      </c>
      <c r="F4" s="57">
        <v>9.0</v>
      </c>
      <c r="G4" s="57">
        <v>0.0</v>
      </c>
      <c r="H4" s="57">
        <v>1.0</v>
      </c>
      <c r="I4" s="57">
        <v>2.0</v>
      </c>
      <c r="J4" s="57">
        <v>0.0</v>
      </c>
      <c r="K4" s="58">
        <f t="shared" si="1"/>
        <v>346</v>
      </c>
      <c r="L4" s="59"/>
    </row>
    <row r="5" ht="14.25" customHeight="1">
      <c r="A5" s="55">
        <v>4.0</v>
      </c>
      <c r="B5" s="56"/>
      <c r="C5" s="57"/>
      <c r="D5" s="57"/>
      <c r="E5" s="57"/>
      <c r="F5" s="57"/>
      <c r="G5" s="57"/>
      <c r="H5" s="57"/>
      <c r="I5" s="57"/>
      <c r="J5" s="57"/>
      <c r="K5" s="58">
        <f t="shared" si="1"/>
        <v>0</v>
      </c>
      <c r="L5" s="59"/>
    </row>
    <row r="6" ht="14.25" customHeight="1">
      <c r="A6" s="55">
        <v>5.0</v>
      </c>
      <c r="B6" s="56"/>
      <c r="C6" s="57"/>
      <c r="D6" s="57"/>
      <c r="E6" s="57"/>
      <c r="F6" s="57"/>
      <c r="G6" s="57"/>
      <c r="H6" s="57"/>
      <c r="I6" s="57"/>
      <c r="J6" s="57"/>
      <c r="K6" s="58">
        <f t="shared" si="1"/>
        <v>0</v>
      </c>
      <c r="L6" s="59"/>
    </row>
    <row r="7" ht="14.25" customHeight="1">
      <c r="A7" s="55">
        <v>6.0</v>
      </c>
      <c r="B7" s="62" t="s">
        <v>245</v>
      </c>
      <c r="C7" s="57">
        <v>1018.0</v>
      </c>
      <c r="D7" s="57">
        <v>1134.0</v>
      </c>
      <c r="E7" s="57">
        <v>26.0</v>
      </c>
      <c r="F7" s="57">
        <v>0.0</v>
      </c>
      <c r="G7" s="57">
        <v>0.0</v>
      </c>
      <c r="H7" s="57">
        <v>0.0</v>
      </c>
      <c r="I7" s="57">
        <v>0.0</v>
      </c>
      <c r="J7" s="57">
        <v>5.0</v>
      </c>
      <c r="K7" s="58">
        <f t="shared" si="1"/>
        <v>2183</v>
      </c>
      <c r="L7" s="59"/>
    </row>
    <row r="8" ht="14.25" customHeight="1">
      <c r="A8" s="55">
        <v>7.0</v>
      </c>
      <c r="B8" s="56" t="s">
        <v>246</v>
      </c>
      <c r="C8" s="57">
        <v>623.0</v>
      </c>
      <c r="D8" s="57">
        <v>0.0</v>
      </c>
      <c r="E8" s="57">
        <v>3.0</v>
      </c>
      <c r="F8" s="57">
        <v>32.0</v>
      </c>
      <c r="G8" s="57">
        <v>0.0</v>
      </c>
      <c r="H8" s="57">
        <v>0.0</v>
      </c>
      <c r="I8" s="57">
        <v>0.0</v>
      </c>
      <c r="J8" s="57">
        <v>0.0</v>
      </c>
      <c r="K8" s="58">
        <f t="shared" si="1"/>
        <v>658</v>
      </c>
      <c r="L8" s="59"/>
    </row>
    <row r="9" ht="14.25" customHeight="1">
      <c r="A9" s="64">
        <v>8.0</v>
      </c>
      <c r="B9" s="56" t="s">
        <v>247</v>
      </c>
      <c r="C9" s="66">
        <v>643.0</v>
      </c>
      <c r="D9" s="66">
        <v>1135.0</v>
      </c>
      <c r="E9" s="57">
        <v>10.0</v>
      </c>
      <c r="F9" s="57">
        <v>12.0</v>
      </c>
      <c r="G9" s="57">
        <v>0.0</v>
      </c>
      <c r="H9" s="57">
        <v>0.0</v>
      </c>
      <c r="I9" s="57">
        <v>0.0</v>
      </c>
      <c r="J9" s="57">
        <v>1.0</v>
      </c>
      <c r="K9" s="58">
        <f t="shared" si="1"/>
        <v>1801</v>
      </c>
      <c r="L9" s="59"/>
    </row>
    <row r="10" ht="14.25" customHeight="1">
      <c r="A10" s="64">
        <v>9.0</v>
      </c>
      <c r="B10" s="60" t="s">
        <v>249</v>
      </c>
      <c r="C10" s="67">
        <v>647.0</v>
      </c>
      <c r="D10" s="67">
        <v>0.0</v>
      </c>
      <c r="E10" s="68">
        <v>9.0</v>
      </c>
      <c r="F10" s="68">
        <v>2.0</v>
      </c>
      <c r="G10" s="68">
        <v>0.0</v>
      </c>
      <c r="H10" s="68">
        <v>0.0</v>
      </c>
      <c r="I10" s="68">
        <v>0.0</v>
      </c>
      <c r="J10" s="68">
        <v>0.0</v>
      </c>
      <c r="K10" s="58">
        <f t="shared" si="1"/>
        <v>658</v>
      </c>
      <c r="L10" s="59"/>
    </row>
    <row r="11" ht="14.25" customHeight="1">
      <c r="A11" s="55">
        <v>10.0</v>
      </c>
      <c r="B11" s="69" t="s">
        <v>251</v>
      </c>
      <c r="C11" s="68">
        <v>542.0</v>
      </c>
      <c r="D11" s="68">
        <v>0.0</v>
      </c>
      <c r="E11" s="68">
        <v>5.0</v>
      </c>
      <c r="F11" s="68">
        <v>8.0</v>
      </c>
      <c r="G11" s="68">
        <v>0.0</v>
      </c>
      <c r="H11" s="68">
        <v>0.0</v>
      </c>
      <c r="I11" s="68">
        <v>1.0</v>
      </c>
      <c r="J11" s="68">
        <v>0.0</v>
      </c>
      <c r="K11" s="58">
        <f t="shared" si="1"/>
        <v>556</v>
      </c>
      <c r="L11" s="94" t="s">
        <v>252</v>
      </c>
    </row>
    <row r="12" ht="14.25" customHeight="1">
      <c r="A12" s="55">
        <v>11.0</v>
      </c>
      <c r="B12" s="56"/>
      <c r="C12" s="71"/>
      <c r="D12" s="71"/>
      <c r="E12" s="71"/>
      <c r="F12" s="71"/>
      <c r="G12" s="71"/>
      <c r="H12" s="71"/>
      <c r="I12" s="71"/>
      <c r="J12" s="71"/>
      <c r="K12" s="58">
        <f t="shared" si="1"/>
        <v>0</v>
      </c>
      <c r="L12" s="59"/>
    </row>
    <row r="13" ht="14.25" customHeight="1">
      <c r="A13" s="55">
        <v>12.0</v>
      </c>
      <c r="B13" s="72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59"/>
    </row>
    <row r="14" ht="14.25" customHeight="1">
      <c r="A14" s="55">
        <v>13.0</v>
      </c>
      <c r="B14" s="56" t="s">
        <v>255</v>
      </c>
      <c r="C14" s="76">
        <v>1314.0</v>
      </c>
      <c r="D14" s="76">
        <v>745.0</v>
      </c>
      <c r="E14" s="76">
        <v>24.0</v>
      </c>
      <c r="F14" s="76">
        <v>14.0</v>
      </c>
      <c r="G14" s="76">
        <v>0.0</v>
      </c>
      <c r="H14" s="76">
        <v>0.0</v>
      </c>
      <c r="I14" s="76">
        <v>0.0</v>
      </c>
      <c r="J14" s="76">
        <v>0.0</v>
      </c>
      <c r="K14" s="58">
        <f t="shared" si="1"/>
        <v>2097</v>
      </c>
      <c r="L14" s="59"/>
    </row>
    <row r="15" ht="14.25" customHeight="1">
      <c r="A15" s="55">
        <v>14.0</v>
      </c>
      <c r="B15" s="56" t="s">
        <v>256</v>
      </c>
      <c r="C15" s="57">
        <v>382.0</v>
      </c>
      <c r="D15" s="57">
        <v>0.0</v>
      </c>
      <c r="E15" s="57">
        <v>1.0</v>
      </c>
      <c r="F15" s="57">
        <v>7.0</v>
      </c>
      <c r="G15" s="57">
        <v>0.0</v>
      </c>
      <c r="H15" s="57">
        <v>0.0</v>
      </c>
      <c r="I15" s="57">
        <v>0.0</v>
      </c>
      <c r="J15" s="57">
        <v>0.0</v>
      </c>
      <c r="K15" s="58">
        <f t="shared" si="1"/>
        <v>390</v>
      </c>
      <c r="L15" s="59"/>
    </row>
    <row r="16" ht="14.25" customHeight="1">
      <c r="A16" s="55">
        <v>15.0</v>
      </c>
      <c r="B16" s="56" t="s">
        <v>258</v>
      </c>
      <c r="C16" s="57">
        <v>353.0</v>
      </c>
      <c r="D16" s="57">
        <v>628.0</v>
      </c>
      <c r="E16" s="57">
        <v>10.0</v>
      </c>
      <c r="F16" s="57">
        <v>7.0</v>
      </c>
      <c r="G16" s="57">
        <v>0.0</v>
      </c>
      <c r="H16" s="57">
        <v>0.0</v>
      </c>
      <c r="I16" s="57">
        <v>0.0</v>
      </c>
      <c r="J16" s="57">
        <v>0.0</v>
      </c>
      <c r="K16" s="58">
        <f t="shared" si="1"/>
        <v>998</v>
      </c>
      <c r="L16" s="59"/>
    </row>
    <row r="17" ht="14.25" customHeight="1">
      <c r="A17" s="55">
        <v>16.0</v>
      </c>
      <c r="B17" s="60" t="s">
        <v>260</v>
      </c>
      <c r="C17" s="68">
        <v>312.0</v>
      </c>
      <c r="D17" s="68">
        <v>0.0</v>
      </c>
      <c r="E17" s="68">
        <v>6.0</v>
      </c>
      <c r="F17" s="68">
        <v>8.0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326</v>
      </c>
      <c r="L17" s="59"/>
    </row>
    <row r="18" ht="14.25" customHeight="1">
      <c r="A18" s="55">
        <v>17.0</v>
      </c>
      <c r="B18" s="69" t="s">
        <v>261</v>
      </c>
      <c r="C18" s="68">
        <v>693.0</v>
      </c>
      <c r="D18" s="68">
        <v>0.0</v>
      </c>
      <c r="E18" s="68">
        <v>13.0</v>
      </c>
      <c r="F18" s="68">
        <v>15.0</v>
      </c>
      <c r="G18" s="68">
        <v>0.0</v>
      </c>
      <c r="H18" s="68">
        <v>0.0</v>
      </c>
      <c r="I18" s="68">
        <v>0.0</v>
      </c>
      <c r="J18" s="68">
        <v>0.0</v>
      </c>
      <c r="K18" s="58">
        <f t="shared" si="1"/>
        <v>721</v>
      </c>
      <c r="L18" s="59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8">
        <f t="shared" si="1"/>
        <v>0</v>
      </c>
      <c r="L19" s="59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8">
        <f t="shared" si="1"/>
        <v>0</v>
      </c>
      <c r="L20" s="59"/>
    </row>
    <row r="21" ht="14.25" customHeight="1">
      <c r="A21" s="55">
        <v>20.0</v>
      </c>
      <c r="B21" s="56" t="s">
        <v>264</v>
      </c>
      <c r="C21" s="57">
        <v>1142.0</v>
      </c>
      <c r="D21" s="57">
        <v>658.0</v>
      </c>
      <c r="E21" s="57">
        <v>25.0</v>
      </c>
      <c r="F21" s="57">
        <v>36.0</v>
      </c>
      <c r="G21" s="57">
        <v>0.0</v>
      </c>
      <c r="H21" s="57">
        <v>0.0</v>
      </c>
      <c r="I21" s="57">
        <v>0.0</v>
      </c>
      <c r="J21" s="57">
        <v>0.0</v>
      </c>
      <c r="K21" s="58">
        <f t="shared" si="1"/>
        <v>1861</v>
      </c>
      <c r="L21" s="59"/>
    </row>
    <row r="22" ht="14.25" customHeight="1">
      <c r="A22" s="55">
        <v>21.0</v>
      </c>
      <c r="B22" s="56" t="s">
        <v>266</v>
      </c>
      <c r="C22" s="57">
        <v>467.0</v>
      </c>
      <c r="D22" s="57">
        <v>0.0</v>
      </c>
      <c r="E22" s="57">
        <v>12.0</v>
      </c>
      <c r="F22" s="57">
        <v>5.0</v>
      </c>
      <c r="G22" s="57">
        <v>0.0</v>
      </c>
      <c r="H22" s="57">
        <v>0.0</v>
      </c>
      <c r="I22" s="57">
        <v>0.0</v>
      </c>
      <c r="J22" s="57">
        <v>1.0</v>
      </c>
      <c r="K22" s="58">
        <f t="shared" si="1"/>
        <v>485</v>
      </c>
      <c r="L22" s="59"/>
    </row>
    <row r="23" ht="14.25" customHeight="1">
      <c r="A23" s="55">
        <v>22.0</v>
      </c>
      <c r="B23" s="56" t="s">
        <v>268</v>
      </c>
      <c r="C23" s="57">
        <v>516.0</v>
      </c>
      <c r="D23" s="57">
        <v>1761.0</v>
      </c>
      <c r="E23" s="57">
        <v>7.0</v>
      </c>
      <c r="F23" s="57">
        <v>3.0</v>
      </c>
      <c r="G23" s="57">
        <v>0.0</v>
      </c>
      <c r="H23" s="57">
        <v>0.0</v>
      </c>
      <c r="I23" s="57">
        <v>0.0</v>
      </c>
      <c r="J23" s="57">
        <v>1.0</v>
      </c>
      <c r="K23" s="58">
        <f t="shared" si="1"/>
        <v>2288</v>
      </c>
      <c r="L23" s="59"/>
    </row>
    <row r="24" ht="14.25" customHeight="1">
      <c r="A24" s="55">
        <v>23.0</v>
      </c>
      <c r="B24" s="60" t="s">
        <v>269</v>
      </c>
      <c r="C24" s="68">
        <v>511.0</v>
      </c>
      <c r="D24" s="68">
        <v>2.0</v>
      </c>
      <c r="E24" s="68">
        <v>5.0</v>
      </c>
      <c r="F24" s="68">
        <v>9.0</v>
      </c>
      <c r="G24" s="68">
        <v>0.0</v>
      </c>
      <c r="H24" s="68">
        <v>0.0</v>
      </c>
      <c r="I24" s="68">
        <v>0.0</v>
      </c>
      <c r="J24" s="68">
        <v>2.0</v>
      </c>
      <c r="K24" s="58">
        <f t="shared" si="1"/>
        <v>529</v>
      </c>
      <c r="L24" s="59"/>
    </row>
    <row r="25" ht="14.25" customHeight="1">
      <c r="A25" s="55">
        <v>24.0</v>
      </c>
      <c r="B25" s="69" t="s">
        <v>271</v>
      </c>
      <c r="C25" s="68">
        <v>488.0</v>
      </c>
      <c r="D25" s="68">
        <v>1.0</v>
      </c>
      <c r="E25" s="68">
        <v>3.0</v>
      </c>
      <c r="F25" s="68">
        <v>5.0</v>
      </c>
      <c r="G25" s="68">
        <v>0.0</v>
      </c>
      <c r="H25" s="68">
        <v>0.0</v>
      </c>
      <c r="I25" s="68">
        <v>0.0</v>
      </c>
      <c r="J25" s="68">
        <v>0.0</v>
      </c>
      <c r="K25" s="58">
        <f t="shared" si="1"/>
        <v>497</v>
      </c>
      <c r="L25" s="59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8">
        <f t="shared" si="1"/>
        <v>0</v>
      </c>
      <c r="L26" s="59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58">
        <f t="shared" si="1"/>
        <v>0</v>
      </c>
      <c r="L27" s="59"/>
    </row>
    <row r="28" ht="14.25" customHeight="1">
      <c r="A28" s="55">
        <v>27.0</v>
      </c>
      <c r="B28" s="56" t="s">
        <v>272</v>
      </c>
      <c r="C28" s="57">
        <v>946.0</v>
      </c>
      <c r="D28" s="57">
        <v>1216.0</v>
      </c>
      <c r="E28" s="57">
        <v>9.0</v>
      </c>
      <c r="F28" s="57">
        <v>17.0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2188</v>
      </c>
      <c r="L28" s="59"/>
    </row>
    <row r="29" ht="14.25" customHeight="1">
      <c r="A29" s="55">
        <v>28.0</v>
      </c>
      <c r="B29" s="56" t="s">
        <v>273</v>
      </c>
      <c r="C29" s="57">
        <v>176.0</v>
      </c>
      <c r="D29" s="57">
        <v>181.0</v>
      </c>
      <c r="E29" s="57">
        <v>4.0</v>
      </c>
      <c r="F29" s="57">
        <v>9.0</v>
      </c>
      <c r="G29" s="57">
        <v>0.0</v>
      </c>
      <c r="H29" s="57">
        <v>0.0</v>
      </c>
      <c r="I29" s="57">
        <v>0.0</v>
      </c>
      <c r="J29" s="57">
        <v>0.0</v>
      </c>
      <c r="K29" s="58">
        <f t="shared" si="1"/>
        <v>370</v>
      </c>
      <c r="L29" s="59"/>
    </row>
    <row r="30" ht="14.25" customHeight="1">
      <c r="A30" s="55">
        <v>29.0</v>
      </c>
      <c r="B30" s="78" t="s">
        <v>275</v>
      </c>
      <c r="C30" s="57">
        <v>139.0</v>
      </c>
      <c r="D30" s="57">
        <v>0.0</v>
      </c>
      <c r="E30" s="57">
        <v>1.0</v>
      </c>
      <c r="F30" s="57">
        <v>24.0</v>
      </c>
      <c r="G30" s="57">
        <v>0.0</v>
      </c>
      <c r="H30" s="57">
        <v>0.0</v>
      </c>
      <c r="I30" s="57">
        <v>6.0</v>
      </c>
      <c r="J30" s="57">
        <v>0.0</v>
      </c>
      <c r="K30" s="58">
        <f t="shared" si="1"/>
        <v>170</v>
      </c>
      <c r="L30" s="59"/>
    </row>
    <row r="31" ht="14.25" customHeight="1">
      <c r="A31" s="64">
        <v>30.0</v>
      </c>
      <c r="B31" s="79" t="s">
        <v>277</v>
      </c>
      <c r="C31" s="67">
        <v>187.0</v>
      </c>
      <c r="D31" s="67">
        <v>2.0</v>
      </c>
      <c r="E31" s="68">
        <v>1.0</v>
      </c>
      <c r="F31" s="68">
        <v>10.0</v>
      </c>
      <c r="G31" s="68">
        <v>0.0</v>
      </c>
      <c r="H31" s="68">
        <v>0.0</v>
      </c>
      <c r="I31" s="68">
        <v>1.0</v>
      </c>
      <c r="J31" s="68">
        <v>0.0</v>
      </c>
      <c r="K31" s="58">
        <f t="shared" si="1"/>
        <v>201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11702</v>
      </c>
      <c r="D34" s="89">
        <f t="shared" si="2"/>
        <v>7888</v>
      </c>
      <c r="E34" s="89">
        <f t="shared" ref="E34:J34" si="3">E2+E3+E4+E5+E6+E7+E8+E9+E10+E11+E12+E13+E14+E15+E16+E17+E18+E19+E20+E21+E22+E23+E24+E25+E26+E27+E28+E29+E30+E31+E32+E33</f>
        <v>199</v>
      </c>
      <c r="F34" s="89">
        <f t="shared" si="3"/>
        <v>243</v>
      </c>
      <c r="G34" s="89">
        <f t="shared" si="3"/>
        <v>0</v>
      </c>
      <c r="H34" s="89">
        <f t="shared" si="3"/>
        <v>1</v>
      </c>
      <c r="I34" s="89">
        <f t="shared" si="3"/>
        <v>13</v>
      </c>
      <c r="J34" s="89">
        <f t="shared" si="3"/>
        <v>10</v>
      </c>
      <c r="K34" s="90">
        <f>K2+K3+K4+K5+K6+K7+K8+K9+K10+K11+K12+K13+K14+K15+K16+K17+K18+K19+K20+K21+K22+K23+K24+K25+K26+K27+K28+K29+K30+K31+K32</f>
        <v>20056</v>
      </c>
      <c r="L34" s="91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248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250</v>
      </c>
      <c r="C2" s="65">
        <v>1720.0</v>
      </c>
      <c r="D2" s="65">
        <v>986.0</v>
      </c>
      <c r="E2" s="65">
        <v>13.0</v>
      </c>
      <c r="F2" s="65">
        <v>37.0</v>
      </c>
      <c r="G2" s="65">
        <v>0.0</v>
      </c>
      <c r="H2" s="65">
        <v>0.0</v>
      </c>
      <c r="I2" s="65">
        <v>0.0</v>
      </c>
      <c r="J2" s="65">
        <v>0.0</v>
      </c>
      <c r="K2" s="58">
        <f t="shared" ref="K2:K32" si="1">C2+E2+F2+G2+H2+I2+J2+D2</f>
        <v>2756</v>
      </c>
      <c r="L2" s="93">
        <v>4.0</v>
      </c>
    </row>
    <row r="3" ht="14.25" customHeight="1">
      <c r="A3" s="55">
        <v>2.0</v>
      </c>
      <c r="B3" s="60" t="s">
        <v>253</v>
      </c>
      <c r="C3" s="57">
        <v>937.0</v>
      </c>
      <c r="D3" s="57">
        <v>0.0</v>
      </c>
      <c r="E3" s="57">
        <v>10.0</v>
      </c>
      <c r="F3" s="57">
        <v>6.0</v>
      </c>
      <c r="G3" s="57">
        <v>0.0</v>
      </c>
      <c r="H3" s="57">
        <v>0.0</v>
      </c>
      <c r="I3" s="57">
        <v>0.0</v>
      </c>
      <c r="J3" s="57">
        <v>1.0</v>
      </c>
      <c r="K3" s="58">
        <f t="shared" si="1"/>
        <v>954</v>
      </c>
      <c r="L3" s="94" t="s">
        <v>252</v>
      </c>
    </row>
    <row r="4" ht="14.25" customHeight="1">
      <c r="A4" s="55">
        <v>3.0</v>
      </c>
      <c r="B4" s="61" t="s">
        <v>254</v>
      </c>
      <c r="C4" s="57">
        <v>1002.0</v>
      </c>
      <c r="D4" s="57">
        <v>936.0</v>
      </c>
      <c r="E4" s="57">
        <v>6.0</v>
      </c>
      <c r="F4" s="57">
        <v>8.0</v>
      </c>
      <c r="G4" s="57">
        <v>0.0</v>
      </c>
      <c r="H4" s="57">
        <v>42.0</v>
      </c>
      <c r="I4" s="57">
        <v>0.0</v>
      </c>
      <c r="J4" s="57">
        <v>5.0</v>
      </c>
      <c r="K4" s="58">
        <f t="shared" si="1"/>
        <v>1999</v>
      </c>
      <c r="L4" s="59"/>
    </row>
    <row r="5" ht="14.25" customHeight="1">
      <c r="A5" s="55">
        <v>4.0</v>
      </c>
      <c r="B5" s="60" t="s">
        <v>257</v>
      </c>
      <c r="C5" s="57">
        <v>1182.0</v>
      </c>
      <c r="D5" s="57">
        <v>0.0</v>
      </c>
      <c r="E5" s="57">
        <v>5.0</v>
      </c>
      <c r="F5" s="57">
        <v>7.0</v>
      </c>
      <c r="G5" s="57">
        <v>0.0</v>
      </c>
      <c r="H5" s="57">
        <v>10.0</v>
      </c>
      <c r="I5" s="57">
        <v>0.0</v>
      </c>
      <c r="J5" s="57">
        <v>5.0</v>
      </c>
      <c r="K5" s="58">
        <f t="shared" si="1"/>
        <v>1209</v>
      </c>
      <c r="L5" s="59"/>
    </row>
    <row r="6" ht="14.25" customHeight="1">
      <c r="A6" s="55">
        <v>5.0</v>
      </c>
      <c r="B6" s="61" t="s">
        <v>259</v>
      </c>
      <c r="C6" s="57">
        <v>1234.0</v>
      </c>
      <c r="D6" s="57">
        <v>25.0</v>
      </c>
      <c r="E6" s="57">
        <v>16.0</v>
      </c>
      <c r="F6" s="57">
        <v>5.0</v>
      </c>
      <c r="G6" s="57">
        <v>0.0</v>
      </c>
      <c r="H6" s="57">
        <v>0.0</v>
      </c>
      <c r="I6" s="57">
        <v>0.0</v>
      </c>
      <c r="J6" s="57">
        <v>0.0</v>
      </c>
      <c r="K6" s="58">
        <f t="shared" si="1"/>
        <v>1280</v>
      </c>
      <c r="L6" s="59"/>
    </row>
    <row r="7" ht="14.25" customHeight="1">
      <c r="A7" s="55">
        <v>6.0</v>
      </c>
      <c r="B7" s="62"/>
      <c r="C7" s="57"/>
      <c r="D7" s="57"/>
      <c r="E7" s="57"/>
      <c r="F7" s="57"/>
      <c r="G7" s="57"/>
      <c r="H7" s="57"/>
      <c r="I7" s="57"/>
      <c r="J7" s="57"/>
      <c r="K7" s="58">
        <f t="shared" si="1"/>
        <v>0</v>
      </c>
      <c r="L7" s="59"/>
    </row>
    <row r="8" ht="14.25" customHeight="1">
      <c r="A8" s="55">
        <v>7.0</v>
      </c>
      <c r="B8" s="56"/>
      <c r="C8" s="57"/>
      <c r="D8" s="57"/>
      <c r="E8" s="57"/>
      <c r="F8" s="57"/>
      <c r="G8" s="57"/>
      <c r="H8" s="57"/>
      <c r="I8" s="57"/>
      <c r="J8" s="57"/>
      <c r="K8" s="58">
        <f t="shared" si="1"/>
        <v>0</v>
      </c>
      <c r="L8" s="59"/>
    </row>
    <row r="9" ht="14.25" customHeight="1">
      <c r="A9" s="64">
        <v>8.0</v>
      </c>
      <c r="B9" s="56" t="s">
        <v>262</v>
      </c>
      <c r="C9" s="66">
        <v>2657.0</v>
      </c>
      <c r="D9" s="66">
        <v>1040.0</v>
      </c>
      <c r="E9" s="57">
        <v>31.0</v>
      </c>
      <c r="F9" s="57">
        <v>25.0</v>
      </c>
      <c r="G9" s="57">
        <v>0.0</v>
      </c>
      <c r="H9" s="57">
        <v>27.0</v>
      </c>
      <c r="I9" s="57">
        <v>0.0</v>
      </c>
      <c r="J9" s="57">
        <v>0.0</v>
      </c>
      <c r="K9" s="58">
        <f t="shared" si="1"/>
        <v>3780</v>
      </c>
      <c r="L9" s="59"/>
    </row>
    <row r="10" ht="14.25" customHeight="1">
      <c r="A10" s="64">
        <v>9.0</v>
      </c>
      <c r="B10" s="60" t="s">
        <v>263</v>
      </c>
      <c r="C10" s="67">
        <v>1014.0</v>
      </c>
      <c r="D10" s="67">
        <v>37.0</v>
      </c>
      <c r="E10" s="68">
        <v>11.0</v>
      </c>
      <c r="F10" s="68">
        <v>9.0</v>
      </c>
      <c r="G10" s="68">
        <v>0.0</v>
      </c>
      <c r="H10" s="68">
        <v>5.0</v>
      </c>
      <c r="I10" s="68">
        <v>0.0</v>
      </c>
      <c r="J10" s="68">
        <v>0.0</v>
      </c>
      <c r="K10" s="58">
        <f t="shared" si="1"/>
        <v>1076</v>
      </c>
      <c r="L10" s="59"/>
    </row>
    <row r="11" ht="14.25" customHeight="1">
      <c r="A11" s="55">
        <v>10.0</v>
      </c>
      <c r="B11" s="69" t="s">
        <v>265</v>
      </c>
      <c r="C11" s="68">
        <v>859.0</v>
      </c>
      <c r="D11" s="68">
        <v>856.0</v>
      </c>
      <c r="E11" s="68">
        <v>7.0</v>
      </c>
      <c r="F11" s="68">
        <v>0.0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1722</v>
      </c>
      <c r="L11" s="94" t="s">
        <v>252</v>
      </c>
    </row>
    <row r="12" ht="14.25" customHeight="1">
      <c r="A12" s="55">
        <v>11.0</v>
      </c>
      <c r="B12" s="56" t="s">
        <v>267</v>
      </c>
      <c r="C12" s="71">
        <v>670.0</v>
      </c>
      <c r="D12" s="71">
        <v>5.0</v>
      </c>
      <c r="E12" s="71">
        <v>11.0</v>
      </c>
      <c r="F12" s="71">
        <v>17.0</v>
      </c>
      <c r="G12" s="71">
        <v>0.0</v>
      </c>
      <c r="H12" s="71">
        <v>5.0</v>
      </c>
      <c r="I12" s="71">
        <v>0.0</v>
      </c>
      <c r="J12" s="71">
        <v>0.0</v>
      </c>
      <c r="K12" s="58">
        <f t="shared" si="1"/>
        <v>708</v>
      </c>
      <c r="L12" s="59"/>
    </row>
    <row r="13" ht="14.25" customHeight="1">
      <c r="A13" s="55">
        <v>12.0</v>
      </c>
      <c r="B13" s="72" t="s">
        <v>270</v>
      </c>
      <c r="C13" s="74">
        <v>785.0</v>
      </c>
      <c r="D13" s="74">
        <v>172.0</v>
      </c>
      <c r="E13" s="74">
        <v>6.0</v>
      </c>
      <c r="F13" s="74">
        <v>5.0</v>
      </c>
      <c r="G13" s="74">
        <v>0.0</v>
      </c>
      <c r="H13" s="74">
        <v>0.0</v>
      </c>
      <c r="I13" s="74">
        <v>0.0</v>
      </c>
      <c r="J13" s="74">
        <v>3.0</v>
      </c>
      <c r="K13" s="75">
        <f t="shared" si="1"/>
        <v>971</v>
      </c>
      <c r="L13" s="59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8">
        <f t="shared" si="1"/>
        <v>0</v>
      </c>
      <c r="L14" s="59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8">
        <f t="shared" si="1"/>
        <v>0</v>
      </c>
      <c r="L15" s="59"/>
    </row>
    <row r="16" ht="14.25" customHeight="1">
      <c r="A16" s="55">
        <v>15.0</v>
      </c>
      <c r="B16" s="56" t="s">
        <v>274</v>
      </c>
      <c r="C16" s="57">
        <v>1665.0</v>
      </c>
      <c r="D16" s="57">
        <v>1042.0</v>
      </c>
      <c r="E16" s="57">
        <v>14.0</v>
      </c>
      <c r="F16" s="57">
        <v>33.0</v>
      </c>
      <c r="G16" s="57">
        <v>0.0</v>
      </c>
      <c r="H16" s="57">
        <v>1.0</v>
      </c>
      <c r="I16" s="57">
        <v>0.0</v>
      </c>
      <c r="J16" s="57">
        <v>1.0</v>
      </c>
      <c r="K16" s="58">
        <f t="shared" si="1"/>
        <v>2756</v>
      </c>
      <c r="L16" s="59"/>
    </row>
    <row r="17" ht="14.25" customHeight="1">
      <c r="A17" s="55">
        <v>16.0</v>
      </c>
      <c r="B17" s="60" t="s">
        <v>276</v>
      </c>
      <c r="C17" s="68">
        <v>901.0</v>
      </c>
      <c r="D17" s="68">
        <v>532.0</v>
      </c>
      <c r="E17" s="68">
        <v>9.0</v>
      </c>
      <c r="F17" s="68">
        <v>40.0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1482</v>
      </c>
      <c r="L17" s="59"/>
    </row>
    <row r="18" ht="14.25" customHeight="1">
      <c r="A18" s="55">
        <v>17.0</v>
      </c>
      <c r="B18" s="69" t="s">
        <v>279</v>
      </c>
      <c r="C18" s="68">
        <v>504.0</v>
      </c>
      <c r="D18" s="68">
        <v>16.0</v>
      </c>
      <c r="E18" s="68">
        <v>5.0</v>
      </c>
      <c r="F18" s="68">
        <v>0.0</v>
      </c>
      <c r="G18" s="68">
        <v>0.0</v>
      </c>
      <c r="H18" s="68">
        <v>0.0</v>
      </c>
      <c r="I18" s="68">
        <v>0.0</v>
      </c>
      <c r="J18" s="68">
        <v>0.0</v>
      </c>
      <c r="K18" s="58">
        <f t="shared" si="1"/>
        <v>525</v>
      </c>
      <c r="L18" s="59"/>
    </row>
    <row r="19" ht="14.25" customHeight="1">
      <c r="A19" s="55">
        <v>18.0</v>
      </c>
      <c r="B19" s="56" t="s">
        <v>281</v>
      </c>
      <c r="C19" s="57">
        <v>373.0</v>
      </c>
      <c r="D19" s="57">
        <v>0.0</v>
      </c>
      <c r="E19" s="57">
        <v>6.0</v>
      </c>
      <c r="F19" s="57">
        <v>2.0</v>
      </c>
      <c r="G19" s="57">
        <v>0.0</v>
      </c>
      <c r="H19" s="57">
        <v>0.0</v>
      </c>
      <c r="I19" s="57">
        <v>0.0</v>
      </c>
      <c r="J19" s="57">
        <v>0.0</v>
      </c>
      <c r="K19" s="58">
        <f t="shared" si="1"/>
        <v>381</v>
      </c>
      <c r="L19" s="59"/>
    </row>
    <row r="20" ht="14.25" customHeight="1">
      <c r="A20" s="55">
        <v>19.0</v>
      </c>
      <c r="B20" s="77" t="s">
        <v>282</v>
      </c>
      <c r="C20" s="57">
        <v>313.0</v>
      </c>
      <c r="D20" s="57">
        <v>231.0</v>
      </c>
      <c r="E20" s="57">
        <v>5.0</v>
      </c>
      <c r="F20" s="57">
        <v>82.0</v>
      </c>
      <c r="G20" s="57">
        <v>0.0</v>
      </c>
      <c r="H20" s="57">
        <v>0.0</v>
      </c>
      <c r="I20" s="57">
        <v>0.0</v>
      </c>
      <c r="J20" s="57">
        <v>0.0</v>
      </c>
      <c r="K20" s="58">
        <f t="shared" si="1"/>
        <v>631</v>
      </c>
      <c r="L20" s="59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58">
        <f t="shared" si="1"/>
        <v>0</v>
      </c>
      <c r="L21" s="59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8">
        <f t="shared" si="1"/>
        <v>0</v>
      </c>
      <c r="L22" s="59"/>
    </row>
    <row r="23" ht="14.25" customHeight="1">
      <c r="A23" s="55">
        <v>22.0</v>
      </c>
      <c r="B23" s="56" t="s">
        <v>284</v>
      </c>
      <c r="C23" s="57">
        <v>611.0</v>
      </c>
      <c r="D23" s="57">
        <v>300.0</v>
      </c>
      <c r="E23" s="57">
        <v>19.0</v>
      </c>
      <c r="F23" s="57">
        <v>245.0</v>
      </c>
      <c r="G23" s="57">
        <v>0.0</v>
      </c>
      <c r="H23" s="57">
        <v>0.0</v>
      </c>
      <c r="I23" s="57">
        <v>0.0</v>
      </c>
      <c r="J23" s="57">
        <v>0.0</v>
      </c>
      <c r="K23" s="58">
        <f t="shared" si="1"/>
        <v>1175</v>
      </c>
      <c r="L23" s="59"/>
    </row>
    <row r="24" ht="14.25" customHeight="1">
      <c r="A24" s="55">
        <v>23.0</v>
      </c>
      <c r="B24" s="60" t="s">
        <v>285</v>
      </c>
      <c r="C24" s="68">
        <v>227.0</v>
      </c>
      <c r="D24" s="68">
        <v>25.0</v>
      </c>
      <c r="E24" s="68">
        <v>9.0</v>
      </c>
      <c r="F24" s="68">
        <v>23.0</v>
      </c>
      <c r="G24" s="68">
        <v>0.0</v>
      </c>
      <c r="H24" s="68">
        <v>0.0</v>
      </c>
      <c r="I24" s="68">
        <v>0.0</v>
      </c>
      <c r="J24" s="68">
        <v>0.0</v>
      </c>
      <c r="K24" s="58">
        <f t="shared" si="1"/>
        <v>284</v>
      </c>
      <c r="L24" s="59"/>
    </row>
    <row r="25" ht="14.25" customHeight="1">
      <c r="A25" s="55">
        <v>24.0</v>
      </c>
      <c r="B25" s="69" t="s">
        <v>286</v>
      </c>
      <c r="C25" s="68">
        <v>280.0</v>
      </c>
      <c r="D25" s="68">
        <v>65.0</v>
      </c>
      <c r="E25" s="68">
        <v>10.0</v>
      </c>
      <c r="F25" s="68">
        <v>12.0</v>
      </c>
      <c r="G25" s="68">
        <v>0.0</v>
      </c>
      <c r="H25" s="68">
        <v>0.0</v>
      </c>
      <c r="I25" s="68">
        <v>0.0</v>
      </c>
      <c r="J25" s="68">
        <v>0.0</v>
      </c>
      <c r="K25" s="58">
        <f t="shared" si="1"/>
        <v>367</v>
      </c>
      <c r="L25" s="59"/>
    </row>
    <row r="26" ht="14.25" customHeight="1">
      <c r="A26" s="55">
        <v>25.0</v>
      </c>
      <c r="B26" s="56" t="s">
        <v>287</v>
      </c>
      <c r="C26" s="57">
        <v>390.0</v>
      </c>
      <c r="D26" s="57">
        <v>1378.0</v>
      </c>
      <c r="E26" s="57">
        <v>19.0</v>
      </c>
      <c r="F26" s="57">
        <v>9.0</v>
      </c>
      <c r="G26" s="57">
        <v>0.0</v>
      </c>
      <c r="H26" s="57">
        <v>0.0</v>
      </c>
      <c r="I26" s="57">
        <v>0.0</v>
      </c>
      <c r="J26" s="57">
        <v>0.0</v>
      </c>
      <c r="K26" s="58">
        <f t="shared" si="1"/>
        <v>1796</v>
      </c>
      <c r="L26" s="59"/>
    </row>
    <row r="27" ht="14.25" customHeight="1">
      <c r="A27" s="55">
        <v>26.0</v>
      </c>
      <c r="B27" s="77" t="s">
        <v>289</v>
      </c>
      <c r="C27" s="57">
        <v>313.0</v>
      </c>
      <c r="D27" s="57">
        <v>665.0</v>
      </c>
      <c r="E27" s="57">
        <v>8.0</v>
      </c>
      <c r="F27" s="57">
        <v>9.0</v>
      </c>
      <c r="G27" s="57">
        <v>0.0</v>
      </c>
      <c r="H27" s="57">
        <v>0.0</v>
      </c>
      <c r="I27" s="57">
        <v>0.0</v>
      </c>
      <c r="J27" s="57">
        <v>0.0</v>
      </c>
      <c r="K27" s="58">
        <f t="shared" si="1"/>
        <v>995</v>
      </c>
      <c r="L27" s="59"/>
    </row>
    <row r="28" ht="14.25" customHeight="1">
      <c r="A28" s="55">
        <v>27.0</v>
      </c>
      <c r="B28" s="56"/>
      <c r="C28" s="57"/>
      <c r="D28" s="57"/>
      <c r="E28" s="57"/>
      <c r="F28" s="57"/>
      <c r="G28" s="57"/>
      <c r="H28" s="57"/>
      <c r="I28" s="57"/>
      <c r="J28" s="57"/>
      <c r="K28" s="58">
        <f t="shared" si="1"/>
        <v>0</v>
      </c>
      <c r="L28" s="59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8">
        <f t="shared" si="1"/>
        <v>0</v>
      </c>
      <c r="L29" s="59"/>
    </row>
    <row r="30" ht="14.25" customHeight="1">
      <c r="A30" s="55">
        <v>29.0</v>
      </c>
      <c r="B30" s="78" t="s">
        <v>293</v>
      </c>
      <c r="C30" s="57">
        <v>1047.0</v>
      </c>
      <c r="D30" s="57">
        <v>58.0</v>
      </c>
      <c r="E30" s="57">
        <v>19.0</v>
      </c>
      <c r="F30" s="57">
        <v>48.0</v>
      </c>
      <c r="G30" s="57">
        <v>0.0</v>
      </c>
      <c r="H30" s="57">
        <v>0.0</v>
      </c>
      <c r="I30" s="57">
        <v>0.0</v>
      </c>
      <c r="J30" s="57">
        <v>0.0</v>
      </c>
      <c r="K30" s="58">
        <f t="shared" si="1"/>
        <v>1172</v>
      </c>
      <c r="L30" s="59"/>
    </row>
    <row r="31" ht="14.25" customHeight="1">
      <c r="A31" s="64">
        <v>30.0</v>
      </c>
      <c r="B31" s="79" t="s">
        <v>295</v>
      </c>
      <c r="C31" s="67">
        <v>812.0</v>
      </c>
      <c r="D31" s="67">
        <v>572.0</v>
      </c>
      <c r="E31" s="68">
        <v>9.0</v>
      </c>
      <c r="F31" s="68">
        <v>41.0</v>
      </c>
      <c r="G31" s="68">
        <v>0.0</v>
      </c>
      <c r="H31" s="68">
        <v>0.0</v>
      </c>
      <c r="I31" s="68">
        <v>0.0</v>
      </c>
      <c r="J31" s="68">
        <v>0.0</v>
      </c>
      <c r="K31" s="58">
        <f t="shared" si="1"/>
        <v>1434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19496</v>
      </c>
      <c r="D34" s="89">
        <f t="shared" si="2"/>
        <v>8941</v>
      </c>
      <c r="E34" s="89">
        <f t="shared" ref="E34:J34" si="3">E2+E3+E4+E5+E6+E7+E8+E9+E10+E11+E12+E13+E14+E15+E16+E17+E18+E19+E20+E21+E22+E23+E24+E25+E26+E27+E28+E29+E30+E31+E32+E33</f>
        <v>248</v>
      </c>
      <c r="F34" s="89">
        <f t="shared" si="3"/>
        <v>663</v>
      </c>
      <c r="G34" s="89">
        <f t="shared" si="3"/>
        <v>0</v>
      </c>
      <c r="H34" s="89">
        <f t="shared" si="3"/>
        <v>90</v>
      </c>
      <c r="I34" s="89">
        <f t="shared" si="3"/>
        <v>0</v>
      </c>
      <c r="J34" s="89">
        <f t="shared" si="3"/>
        <v>15</v>
      </c>
      <c r="K34" s="90">
        <f>K2+K3+K4+K5+K6+K7+K8+K9+K10+K11+K12+K13+K14+K15+K16+K17+K18+K19+K20+K21+K22+K23+K24+K25+K26+K27+K28+K29+K30+K31+K32</f>
        <v>29453</v>
      </c>
      <c r="L34" s="91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278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280</v>
      </c>
      <c r="C2" s="65">
        <v>763.0</v>
      </c>
      <c r="D2" s="65">
        <v>15.0</v>
      </c>
      <c r="E2" s="65">
        <v>3.0</v>
      </c>
      <c r="F2" s="65">
        <v>23.0</v>
      </c>
      <c r="G2" s="65">
        <v>0.0</v>
      </c>
      <c r="H2" s="65">
        <v>0.0</v>
      </c>
      <c r="I2" s="65">
        <v>0.0</v>
      </c>
      <c r="J2" s="65">
        <v>0.0</v>
      </c>
      <c r="K2" s="58">
        <f t="shared" ref="K2:K32" si="1">C2+E2+F2+G2+H2+I2+J2+D2</f>
        <v>804</v>
      </c>
      <c r="L2" s="93"/>
    </row>
    <row r="3" ht="14.25" customHeight="1">
      <c r="A3" s="55">
        <v>2.0</v>
      </c>
      <c r="B3" s="60" t="s">
        <v>283</v>
      </c>
      <c r="C3" s="57">
        <v>938.0</v>
      </c>
      <c r="D3" s="57">
        <v>401.0</v>
      </c>
      <c r="E3" s="57">
        <v>3.0</v>
      </c>
      <c r="F3" s="57">
        <v>12.0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1354</v>
      </c>
      <c r="L3" s="94" t="s">
        <v>252</v>
      </c>
    </row>
    <row r="4" ht="14.25" customHeight="1">
      <c r="A4" s="55">
        <v>3.0</v>
      </c>
      <c r="B4" s="61"/>
      <c r="C4" s="57"/>
      <c r="D4" s="57"/>
      <c r="E4" s="57"/>
      <c r="F4" s="57"/>
      <c r="G4" s="57"/>
      <c r="H4" s="57"/>
      <c r="I4" s="57"/>
      <c r="J4" s="57"/>
      <c r="K4" s="58">
        <f t="shared" si="1"/>
        <v>0</v>
      </c>
      <c r="L4" s="59"/>
    </row>
    <row r="5" ht="14.25" customHeight="1">
      <c r="A5" s="55">
        <v>4.0</v>
      </c>
      <c r="B5" s="60"/>
      <c r="C5" s="57"/>
      <c r="D5" s="57"/>
      <c r="E5" s="57"/>
      <c r="F5" s="57"/>
      <c r="G5" s="57"/>
      <c r="H5" s="57"/>
      <c r="I5" s="57"/>
      <c r="J5" s="57"/>
      <c r="K5" s="58">
        <f t="shared" si="1"/>
        <v>0</v>
      </c>
      <c r="L5" s="59"/>
    </row>
    <row r="6" ht="14.25" customHeight="1">
      <c r="A6" s="55">
        <v>5.0</v>
      </c>
      <c r="B6" s="61"/>
      <c r="C6" s="57"/>
      <c r="D6" s="57"/>
      <c r="E6" s="57"/>
      <c r="F6" s="57"/>
      <c r="G6" s="57"/>
      <c r="H6" s="57"/>
      <c r="I6" s="57"/>
      <c r="J6" s="57"/>
      <c r="K6" s="58">
        <f t="shared" si="1"/>
        <v>0</v>
      </c>
      <c r="L6" s="59"/>
    </row>
    <row r="7" ht="14.25" customHeight="1">
      <c r="A7" s="55">
        <v>6.0</v>
      </c>
      <c r="B7" s="62" t="s">
        <v>288</v>
      </c>
      <c r="C7" s="57">
        <v>1600.0</v>
      </c>
      <c r="D7" s="57">
        <v>185.0</v>
      </c>
      <c r="E7" s="57">
        <v>9.0</v>
      </c>
      <c r="F7" s="57">
        <v>75.0</v>
      </c>
      <c r="G7" s="57">
        <v>0.0</v>
      </c>
      <c r="H7" s="57">
        <v>0.0</v>
      </c>
      <c r="I7" s="57">
        <v>0.0</v>
      </c>
      <c r="J7" s="57">
        <v>0.0</v>
      </c>
      <c r="K7" s="58">
        <f t="shared" si="1"/>
        <v>1869</v>
      </c>
      <c r="L7" s="59"/>
    </row>
    <row r="8" ht="14.25" customHeight="1">
      <c r="A8" s="55">
        <v>7.0</v>
      </c>
      <c r="B8" s="56" t="s">
        <v>290</v>
      </c>
      <c r="C8" s="57">
        <v>508.0</v>
      </c>
      <c r="D8" s="57">
        <v>320.0</v>
      </c>
      <c r="E8" s="57">
        <v>3.0</v>
      </c>
      <c r="F8" s="57">
        <v>33.0</v>
      </c>
      <c r="G8" s="57">
        <v>0.0</v>
      </c>
      <c r="H8" s="57">
        <v>0.0</v>
      </c>
      <c r="I8" s="57">
        <v>0.0</v>
      </c>
      <c r="J8" s="57">
        <v>0.0</v>
      </c>
      <c r="K8" s="58">
        <f t="shared" si="1"/>
        <v>864</v>
      </c>
      <c r="L8" s="59"/>
    </row>
    <row r="9" ht="14.25" customHeight="1">
      <c r="A9" s="64">
        <v>8.0</v>
      </c>
      <c r="B9" s="56" t="s">
        <v>291</v>
      </c>
      <c r="C9" s="66">
        <v>565.0</v>
      </c>
      <c r="D9" s="66">
        <v>315.0</v>
      </c>
      <c r="E9" s="57">
        <v>1.0</v>
      </c>
      <c r="F9" s="57">
        <v>6.0</v>
      </c>
      <c r="G9" s="57">
        <v>0.0</v>
      </c>
      <c r="H9" s="57">
        <v>0.0</v>
      </c>
      <c r="I9" s="57">
        <v>0.0</v>
      </c>
      <c r="J9" s="57">
        <v>0.0</v>
      </c>
      <c r="K9" s="58">
        <f t="shared" si="1"/>
        <v>887</v>
      </c>
      <c r="L9" s="59"/>
    </row>
    <row r="10" ht="14.25" customHeight="1">
      <c r="A10" s="64">
        <v>9.0</v>
      </c>
      <c r="B10" s="60" t="s">
        <v>292</v>
      </c>
      <c r="C10" s="67">
        <v>536.0</v>
      </c>
      <c r="D10" s="67">
        <v>165.0</v>
      </c>
      <c r="E10" s="68">
        <v>4.0</v>
      </c>
      <c r="F10" s="68">
        <v>8.0</v>
      </c>
      <c r="G10" s="68">
        <v>0.0</v>
      </c>
      <c r="H10" s="68">
        <v>0.0</v>
      </c>
      <c r="I10" s="68">
        <v>0.0</v>
      </c>
      <c r="J10" s="68">
        <v>0.0</v>
      </c>
      <c r="K10" s="58">
        <f t="shared" si="1"/>
        <v>713</v>
      </c>
      <c r="L10" s="59"/>
    </row>
    <row r="11" ht="14.25" customHeight="1">
      <c r="A11" s="55">
        <v>10.0</v>
      </c>
      <c r="B11" s="69" t="s">
        <v>294</v>
      </c>
      <c r="C11" s="68">
        <v>536.0</v>
      </c>
      <c r="D11" s="68">
        <v>140.0</v>
      </c>
      <c r="E11" s="68">
        <v>2.0</v>
      </c>
      <c r="F11" s="68">
        <v>19.0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697</v>
      </c>
      <c r="L11" s="94" t="s">
        <v>252</v>
      </c>
    </row>
    <row r="12" ht="14.25" customHeight="1">
      <c r="A12" s="55">
        <v>11.0</v>
      </c>
      <c r="B12" s="56"/>
      <c r="C12" s="71"/>
      <c r="D12" s="71"/>
      <c r="E12" s="71"/>
      <c r="F12" s="71"/>
      <c r="G12" s="71"/>
      <c r="H12" s="71"/>
      <c r="I12" s="71"/>
      <c r="J12" s="71"/>
      <c r="K12" s="58">
        <f t="shared" si="1"/>
        <v>0</v>
      </c>
      <c r="L12" s="59"/>
    </row>
    <row r="13" ht="14.25" customHeight="1">
      <c r="A13" s="55">
        <v>12.0</v>
      </c>
      <c r="B13" s="72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59"/>
    </row>
    <row r="14" ht="14.25" customHeight="1">
      <c r="A14" s="55">
        <v>13.0</v>
      </c>
      <c r="B14" s="56" t="s">
        <v>296</v>
      </c>
      <c r="C14" s="76">
        <v>1261.0</v>
      </c>
      <c r="D14" s="76">
        <v>343.0</v>
      </c>
      <c r="E14" s="76">
        <v>9.0</v>
      </c>
      <c r="F14" s="76">
        <v>89.0</v>
      </c>
      <c r="G14" s="76">
        <v>0.0</v>
      </c>
      <c r="H14" s="76">
        <v>0.0</v>
      </c>
      <c r="I14" s="76">
        <v>0.0</v>
      </c>
      <c r="J14" s="76">
        <v>0.0</v>
      </c>
      <c r="K14" s="58">
        <f t="shared" si="1"/>
        <v>1702</v>
      </c>
      <c r="L14" s="59"/>
    </row>
    <row r="15" ht="14.25" customHeight="1">
      <c r="A15" s="55">
        <v>14.0</v>
      </c>
      <c r="B15" s="56" t="s">
        <v>297</v>
      </c>
      <c r="C15" s="57">
        <v>610.0</v>
      </c>
      <c r="D15" s="57">
        <v>109.0</v>
      </c>
      <c r="E15" s="57">
        <v>1.0</v>
      </c>
      <c r="F15" s="57">
        <v>35.0</v>
      </c>
      <c r="G15" s="57">
        <v>0.0</v>
      </c>
      <c r="H15" s="57">
        <v>0.0</v>
      </c>
      <c r="I15" s="57">
        <v>0.0</v>
      </c>
      <c r="J15" s="57">
        <v>0.0</v>
      </c>
      <c r="K15" s="58">
        <f t="shared" si="1"/>
        <v>755</v>
      </c>
      <c r="L15" s="59"/>
    </row>
    <row r="16" ht="14.25" customHeight="1">
      <c r="A16" s="55">
        <v>15.0</v>
      </c>
      <c r="B16" s="56" t="s">
        <v>298</v>
      </c>
      <c r="C16" s="57">
        <v>720.0</v>
      </c>
      <c r="D16" s="57">
        <v>228.0</v>
      </c>
      <c r="E16" s="57">
        <v>4.0</v>
      </c>
      <c r="F16" s="57">
        <v>39.0</v>
      </c>
      <c r="G16" s="57">
        <v>0.0</v>
      </c>
      <c r="H16" s="57">
        <v>0.0</v>
      </c>
      <c r="I16" s="57">
        <v>0.0</v>
      </c>
      <c r="J16" s="57">
        <v>0.0</v>
      </c>
      <c r="K16" s="58">
        <f t="shared" si="1"/>
        <v>991</v>
      </c>
      <c r="L16" s="59"/>
    </row>
    <row r="17" ht="14.25" customHeight="1">
      <c r="A17" s="55">
        <v>16.0</v>
      </c>
      <c r="B17" s="60" t="s">
        <v>299</v>
      </c>
      <c r="C17" s="68">
        <v>676.0</v>
      </c>
      <c r="D17" s="68">
        <v>112.0</v>
      </c>
      <c r="E17" s="68">
        <v>9.0</v>
      </c>
      <c r="F17" s="68">
        <v>5.0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802</v>
      </c>
      <c r="L17" s="59"/>
    </row>
    <row r="18" ht="14.25" customHeight="1">
      <c r="A18" s="55">
        <v>17.0</v>
      </c>
      <c r="B18" s="69" t="s">
        <v>300</v>
      </c>
      <c r="C18" s="68">
        <v>595.0</v>
      </c>
      <c r="D18" s="68">
        <v>107.0</v>
      </c>
      <c r="E18" s="68">
        <v>2.0</v>
      </c>
      <c r="F18" s="68">
        <v>0.0</v>
      </c>
      <c r="G18" s="68">
        <v>0.0</v>
      </c>
      <c r="H18" s="68">
        <v>0.0</v>
      </c>
      <c r="I18" s="68">
        <v>0.0</v>
      </c>
      <c r="J18" s="68">
        <v>0.0</v>
      </c>
      <c r="K18" s="58">
        <f t="shared" si="1"/>
        <v>704</v>
      </c>
      <c r="L18" s="59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8">
        <f t="shared" si="1"/>
        <v>0</v>
      </c>
      <c r="L19" s="59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8">
        <f t="shared" si="1"/>
        <v>0</v>
      </c>
      <c r="L20" s="59"/>
    </row>
    <row r="21" ht="14.25" customHeight="1">
      <c r="A21" s="55">
        <v>20.0</v>
      </c>
      <c r="B21" s="56" t="s">
        <v>301</v>
      </c>
      <c r="C21" s="57">
        <v>1323.0</v>
      </c>
      <c r="D21" s="57">
        <v>246.0</v>
      </c>
      <c r="E21" s="57">
        <v>17.0</v>
      </c>
      <c r="F21" s="57">
        <v>4.0</v>
      </c>
      <c r="G21" s="57">
        <v>0.0</v>
      </c>
      <c r="H21" s="57">
        <v>0.0</v>
      </c>
      <c r="I21" s="57">
        <v>0.0</v>
      </c>
      <c r="J21" s="57"/>
      <c r="K21" s="58">
        <f t="shared" si="1"/>
        <v>1590</v>
      </c>
      <c r="L21" s="59"/>
    </row>
    <row r="22" ht="14.25" customHeight="1">
      <c r="A22" s="55">
        <v>21.0</v>
      </c>
      <c r="B22" s="56" t="s">
        <v>302</v>
      </c>
      <c r="C22" s="57">
        <v>485.0</v>
      </c>
      <c r="D22" s="57">
        <v>148.0</v>
      </c>
      <c r="E22" s="57">
        <v>10.0</v>
      </c>
      <c r="F22" s="57">
        <v>1.0</v>
      </c>
      <c r="G22" s="57">
        <v>0.0</v>
      </c>
      <c r="H22" s="57">
        <v>0.0</v>
      </c>
      <c r="I22" s="57">
        <v>0.0</v>
      </c>
      <c r="J22" s="57">
        <v>0.0</v>
      </c>
      <c r="K22" s="58">
        <f t="shared" si="1"/>
        <v>644</v>
      </c>
      <c r="L22" s="59"/>
    </row>
    <row r="23" ht="14.25" customHeight="1">
      <c r="A23" s="55">
        <v>22.0</v>
      </c>
      <c r="B23" s="56" t="s">
        <v>303</v>
      </c>
      <c r="C23" s="57">
        <v>449.0</v>
      </c>
      <c r="D23" s="57">
        <v>147.0</v>
      </c>
      <c r="E23" s="57">
        <v>8.0</v>
      </c>
      <c r="F23" s="57">
        <v>0.0</v>
      </c>
      <c r="G23" s="57">
        <v>0.0</v>
      </c>
      <c r="H23" s="57">
        <v>0.0</v>
      </c>
      <c r="I23" s="57">
        <v>0.0</v>
      </c>
      <c r="J23" s="57">
        <v>0.0</v>
      </c>
      <c r="K23" s="58">
        <f t="shared" si="1"/>
        <v>604</v>
      </c>
      <c r="L23" s="59"/>
    </row>
    <row r="24" ht="14.25" customHeight="1">
      <c r="A24" s="55">
        <v>23.0</v>
      </c>
      <c r="B24" s="60" t="s">
        <v>304</v>
      </c>
      <c r="C24" s="68">
        <v>433.0</v>
      </c>
      <c r="D24" s="68">
        <v>128.0</v>
      </c>
      <c r="E24" s="68">
        <v>5.0</v>
      </c>
      <c r="F24" s="68">
        <v>1.0</v>
      </c>
      <c r="G24" s="68">
        <v>0.0</v>
      </c>
      <c r="H24" s="68">
        <v>0.0</v>
      </c>
      <c r="I24" s="68">
        <v>0.0</v>
      </c>
      <c r="J24" s="68">
        <v>0.0</v>
      </c>
      <c r="K24" s="58">
        <f t="shared" si="1"/>
        <v>567</v>
      </c>
      <c r="L24" s="59"/>
    </row>
    <row r="25" ht="14.25" customHeight="1">
      <c r="A25" s="55">
        <v>24.0</v>
      </c>
      <c r="B25" s="69" t="s">
        <v>305</v>
      </c>
      <c r="C25" s="68">
        <v>555.0</v>
      </c>
      <c r="D25" s="68">
        <v>235.0</v>
      </c>
      <c r="E25" s="68">
        <v>19.0</v>
      </c>
      <c r="F25" s="68">
        <v>0.0</v>
      </c>
      <c r="G25" s="68">
        <v>0.0</v>
      </c>
      <c r="H25" s="68">
        <v>0.0</v>
      </c>
      <c r="I25" s="68">
        <v>0.0</v>
      </c>
      <c r="J25" s="68">
        <v>2.0</v>
      </c>
      <c r="K25" s="58">
        <f t="shared" si="1"/>
        <v>811</v>
      </c>
      <c r="L25" s="59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8">
        <f t="shared" si="1"/>
        <v>0</v>
      </c>
      <c r="L26" s="59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58">
        <f t="shared" si="1"/>
        <v>0</v>
      </c>
      <c r="L27" s="59"/>
    </row>
    <row r="28" ht="14.25" customHeight="1">
      <c r="A28" s="55">
        <v>27.0</v>
      </c>
      <c r="B28" s="56" t="s">
        <v>306</v>
      </c>
      <c r="C28" s="57">
        <v>1233.0</v>
      </c>
      <c r="D28" s="57">
        <v>309.0</v>
      </c>
      <c r="E28" s="57">
        <v>22.0</v>
      </c>
      <c r="F28" s="57">
        <v>1.0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1565</v>
      </c>
      <c r="L28" s="59"/>
    </row>
    <row r="29" ht="14.25" customHeight="1">
      <c r="A29" s="55">
        <v>28.0</v>
      </c>
      <c r="B29" s="56" t="s">
        <v>307</v>
      </c>
      <c r="C29" s="57">
        <v>548.0</v>
      </c>
      <c r="D29" s="57">
        <v>149.0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1.0</v>
      </c>
      <c r="K29" s="58">
        <f t="shared" si="1"/>
        <v>705</v>
      </c>
      <c r="L29" s="59"/>
    </row>
    <row r="30" ht="14.25" customHeight="1">
      <c r="A30" s="55">
        <v>29.0</v>
      </c>
      <c r="B30" s="78" t="s">
        <v>308</v>
      </c>
      <c r="C30" s="57">
        <v>528.0</v>
      </c>
      <c r="D30" s="57">
        <v>142.0</v>
      </c>
      <c r="E30" s="57">
        <v>6.0</v>
      </c>
      <c r="F30" s="57">
        <v>0.0</v>
      </c>
      <c r="G30" s="57">
        <v>0.0</v>
      </c>
      <c r="H30" s="57">
        <v>0.0</v>
      </c>
      <c r="I30" s="57">
        <v>0.0</v>
      </c>
      <c r="J30" s="57">
        <v>0.0</v>
      </c>
      <c r="K30" s="58">
        <f t="shared" si="1"/>
        <v>676</v>
      </c>
      <c r="L30" s="59"/>
    </row>
    <row r="31" ht="14.25" customHeight="1">
      <c r="A31" s="64">
        <v>30.0</v>
      </c>
      <c r="B31" s="79" t="s">
        <v>309</v>
      </c>
      <c r="C31" s="67">
        <v>454.0</v>
      </c>
      <c r="D31" s="67">
        <v>137.0</v>
      </c>
      <c r="E31" s="68">
        <v>8.0</v>
      </c>
      <c r="F31" s="68">
        <v>1.0</v>
      </c>
      <c r="G31" s="68">
        <v>0.0</v>
      </c>
      <c r="H31" s="68">
        <v>0.0</v>
      </c>
      <c r="I31" s="68">
        <v>0.0</v>
      </c>
      <c r="J31" s="68">
        <v>0.0</v>
      </c>
      <c r="K31" s="58">
        <f t="shared" si="1"/>
        <v>600</v>
      </c>
      <c r="L31" s="59"/>
    </row>
    <row r="32" ht="14.25" customHeight="1">
      <c r="A32" s="80">
        <v>31.0</v>
      </c>
      <c r="B32" s="83" t="s">
        <v>310</v>
      </c>
      <c r="C32" s="68">
        <v>563.0</v>
      </c>
      <c r="D32" s="68">
        <v>151.0</v>
      </c>
      <c r="E32" s="68">
        <v>10.0</v>
      </c>
      <c r="F32" s="68">
        <v>0.0</v>
      </c>
      <c r="G32" s="68">
        <v>0.0</v>
      </c>
      <c r="H32" s="68">
        <v>0.0</v>
      </c>
      <c r="I32" s="68">
        <v>0.0</v>
      </c>
      <c r="J32" s="68">
        <v>0.0</v>
      </c>
      <c r="K32" s="58">
        <f t="shared" si="1"/>
        <v>724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15879</v>
      </c>
      <c r="D34" s="89">
        <f t="shared" si="2"/>
        <v>4232</v>
      </c>
      <c r="E34" s="89">
        <f t="shared" ref="E34:J34" si="3">E2+E3+E4+E5+E6+E7+E8+E9+E10+E11+E12+E13+E14+E15+E16+E17+E18+E19+E20+E21+E22+E23+E24+E25+E26+E27+E28+E29+E30+E31+E32+E33</f>
        <v>162</v>
      </c>
      <c r="F34" s="89">
        <f t="shared" si="3"/>
        <v>352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3</v>
      </c>
      <c r="K34" s="90">
        <f>K2+K3+K4+K5+K6+K7+K8+K9+K10+K11+K12+K13+K14+K15+K16+K17+K18+K19+K20+K21+K22+K23+K24+K25+K26+K27+K28+K29+K30+K31+K32</f>
        <v>20628</v>
      </c>
      <c r="L34" s="91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311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/>
      <c r="C2" s="65"/>
      <c r="D2" s="65"/>
      <c r="E2" s="65"/>
      <c r="F2" s="65"/>
      <c r="G2" s="65"/>
      <c r="H2" s="65"/>
      <c r="I2" s="65"/>
      <c r="J2" s="65"/>
      <c r="K2" s="58">
        <f t="shared" ref="K2:K32" si="1">C2+E2+F2+G2+H2+I2+J2+D2</f>
        <v>0</v>
      </c>
      <c r="L2" s="93"/>
    </row>
    <row r="3" ht="14.25" customHeight="1">
      <c r="A3" s="55">
        <v>2.0</v>
      </c>
      <c r="B3" s="60"/>
      <c r="C3" s="57"/>
      <c r="D3" s="57"/>
      <c r="E3" s="57"/>
      <c r="F3" s="57"/>
      <c r="G3" s="57"/>
      <c r="H3" s="57"/>
      <c r="I3" s="57"/>
      <c r="J3" s="57"/>
      <c r="K3" s="58">
        <f t="shared" si="1"/>
        <v>0</v>
      </c>
      <c r="L3" s="94" t="s">
        <v>252</v>
      </c>
    </row>
    <row r="4" ht="14.25" customHeight="1">
      <c r="A4" s="55">
        <v>3.0</v>
      </c>
      <c r="B4" s="61" t="s">
        <v>313</v>
      </c>
      <c r="C4" s="57">
        <v>1223.0</v>
      </c>
      <c r="D4" s="57">
        <v>114.0</v>
      </c>
      <c r="E4" s="57">
        <v>24.0</v>
      </c>
      <c r="F4" s="57">
        <v>0.0</v>
      </c>
      <c r="G4" s="57">
        <v>0.0</v>
      </c>
      <c r="H4" s="57">
        <v>0.0</v>
      </c>
      <c r="I4" s="57">
        <v>0.0</v>
      </c>
      <c r="J4" s="57">
        <v>2.0</v>
      </c>
      <c r="K4" s="58">
        <f t="shared" si="1"/>
        <v>1363</v>
      </c>
      <c r="L4" s="59"/>
    </row>
    <row r="5" ht="14.25" customHeight="1">
      <c r="A5" s="55">
        <v>4.0</v>
      </c>
      <c r="B5" s="60" t="s">
        <v>315</v>
      </c>
      <c r="C5" s="57">
        <v>826.0</v>
      </c>
      <c r="D5" s="57">
        <v>514.0</v>
      </c>
      <c r="E5" s="57">
        <v>16.0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58">
        <f t="shared" si="1"/>
        <v>1356</v>
      </c>
      <c r="L5" s="59"/>
    </row>
    <row r="6" ht="14.25" customHeight="1">
      <c r="A6" s="55">
        <v>5.0</v>
      </c>
      <c r="B6" s="62" t="s">
        <v>316</v>
      </c>
      <c r="C6" s="57"/>
      <c r="D6" s="57"/>
      <c r="E6" s="57">
        <v>4.0</v>
      </c>
      <c r="F6" s="57"/>
      <c r="G6" s="57"/>
      <c r="H6" s="57"/>
      <c r="I6" s="57"/>
      <c r="J6" s="57"/>
      <c r="K6" s="58">
        <f t="shared" si="1"/>
        <v>4</v>
      </c>
      <c r="L6" s="59"/>
    </row>
    <row r="7" ht="14.25" customHeight="1">
      <c r="A7" s="55">
        <v>6.0</v>
      </c>
      <c r="B7" s="62" t="s">
        <v>317</v>
      </c>
      <c r="C7" s="57"/>
      <c r="D7" s="57"/>
      <c r="E7" s="57"/>
      <c r="F7" s="57"/>
      <c r="G7" s="57"/>
      <c r="H7" s="57"/>
      <c r="I7" s="57"/>
      <c r="J7" s="57"/>
      <c r="K7" s="58">
        <f t="shared" si="1"/>
        <v>0</v>
      </c>
      <c r="L7" s="59"/>
    </row>
    <row r="8" ht="14.25" customHeight="1">
      <c r="A8" s="55">
        <v>7.0</v>
      </c>
      <c r="B8" s="62" t="s">
        <v>317</v>
      </c>
      <c r="C8" s="57"/>
      <c r="D8" s="57"/>
      <c r="E8" s="57"/>
      <c r="F8" s="57"/>
      <c r="G8" s="57"/>
      <c r="H8" s="57"/>
      <c r="I8" s="57"/>
      <c r="J8" s="57"/>
      <c r="K8" s="58">
        <f t="shared" si="1"/>
        <v>0</v>
      </c>
      <c r="L8" s="59"/>
    </row>
    <row r="9" ht="14.25" customHeight="1">
      <c r="A9" s="64">
        <v>8.0</v>
      </c>
      <c r="B9" s="56"/>
      <c r="C9" s="66"/>
      <c r="D9" s="66"/>
      <c r="E9" s="57"/>
      <c r="F9" s="57"/>
      <c r="G9" s="57"/>
      <c r="H9" s="57"/>
      <c r="I9" s="57"/>
      <c r="J9" s="57"/>
      <c r="K9" s="58">
        <f t="shared" si="1"/>
        <v>0</v>
      </c>
      <c r="L9" s="59"/>
    </row>
    <row r="10" ht="14.25" customHeight="1">
      <c r="A10" s="64">
        <v>9.0</v>
      </c>
      <c r="B10" s="60"/>
      <c r="C10" s="67"/>
      <c r="D10" s="67"/>
      <c r="E10" s="68"/>
      <c r="F10" s="68"/>
      <c r="G10" s="68"/>
      <c r="H10" s="68"/>
      <c r="I10" s="68"/>
      <c r="J10" s="68"/>
      <c r="K10" s="58">
        <f t="shared" si="1"/>
        <v>0</v>
      </c>
      <c r="L10" s="59"/>
    </row>
    <row r="11" ht="14.25" customHeight="1">
      <c r="A11" s="55">
        <v>10.0</v>
      </c>
      <c r="B11" s="69" t="s">
        <v>319</v>
      </c>
      <c r="C11" s="68">
        <v>2886.0</v>
      </c>
      <c r="D11" s="68">
        <v>248.0</v>
      </c>
      <c r="E11" s="68">
        <v>19.0</v>
      </c>
      <c r="F11" s="68">
        <v>0.0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3153</v>
      </c>
      <c r="L11" s="94" t="s">
        <v>252</v>
      </c>
    </row>
    <row r="12" ht="14.25" customHeight="1">
      <c r="A12" s="55">
        <v>11.0</v>
      </c>
      <c r="B12" s="56"/>
      <c r="C12" s="71">
        <v>0.0</v>
      </c>
      <c r="D12" s="71">
        <v>2193.0</v>
      </c>
      <c r="E12" s="71">
        <v>20.0</v>
      </c>
      <c r="F12" s="71">
        <v>0.0</v>
      </c>
      <c r="G12" s="71">
        <v>0.0</v>
      </c>
      <c r="H12" s="71">
        <v>0.0</v>
      </c>
      <c r="I12" s="71">
        <v>0.0</v>
      </c>
      <c r="J12" s="71">
        <v>0.0</v>
      </c>
      <c r="K12" s="58">
        <f t="shared" si="1"/>
        <v>2213</v>
      </c>
      <c r="L12" s="59"/>
    </row>
    <row r="13" ht="14.25" customHeight="1">
      <c r="A13" s="80">
        <v>12.0</v>
      </c>
      <c r="B13" s="72" t="s">
        <v>322</v>
      </c>
      <c r="C13" s="74">
        <v>919.0</v>
      </c>
      <c r="D13" s="74">
        <v>607.0</v>
      </c>
      <c r="E13" s="74">
        <v>10.0</v>
      </c>
      <c r="F13" s="74">
        <v>0.0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1536</v>
      </c>
      <c r="L13" s="59"/>
    </row>
    <row r="14" ht="14.25" customHeight="1">
      <c r="A14" s="55">
        <v>13.0</v>
      </c>
      <c r="B14" s="56" t="s">
        <v>323</v>
      </c>
      <c r="C14" s="76">
        <v>409.0</v>
      </c>
      <c r="D14" s="76">
        <v>359.0</v>
      </c>
      <c r="E14" s="76">
        <v>7.0</v>
      </c>
      <c r="F14" s="76">
        <v>0.0</v>
      </c>
      <c r="G14" s="76">
        <v>0.0</v>
      </c>
      <c r="H14" s="76">
        <v>0.0</v>
      </c>
      <c r="I14" s="76">
        <v>0.0</v>
      </c>
      <c r="J14" s="76">
        <v>0.0</v>
      </c>
      <c r="K14" s="58">
        <f t="shared" si="1"/>
        <v>775</v>
      </c>
      <c r="L14" s="59"/>
    </row>
    <row r="15" ht="14.25" customHeight="1">
      <c r="A15" s="55">
        <v>14.0</v>
      </c>
      <c r="B15" s="56" t="s">
        <v>324</v>
      </c>
      <c r="C15" s="57">
        <v>385.0</v>
      </c>
      <c r="D15" s="57">
        <v>331.0</v>
      </c>
      <c r="E15" s="57">
        <v>11.0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58">
        <f t="shared" si="1"/>
        <v>727</v>
      </c>
      <c r="L15" s="59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58">
        <f t="shared" si="1"/>
        <v>0</v>
      </c>
      <c r="L16" s="59"/>
    </row>
    <row r="17" ht="14.25" customHeight="1">
      <c r="A17" s="55">
        <v>16.0</v>
      </c>
      <c r="B17" s="60"/>
      <c r="C17" s="68"/>
      <c r="D17" s="68"/>
      <c r="E17" s="68"/>
      <c r="F17" s="68"/>
      <c r="G17" s="68"/>
      <c r="H17" s="68"/>
      <c r="I17" s="68"/>
      <c r="J17" s="68"/>
      <c r="K17" s="58">
        <f t="shared" si="1"/>
        <v>0</v>
      </c>
      <c r="L17" s="59"/>
    </row>
    <row r="18" ht="14.25" customHeight="1">
      <c r="A18" s="55">
        <v>17.0</v>
      </c>
      <c r="B18" s="69" t="s">
        <v>328</v>
      </c>
      <c r="C18" s="68">
        <v>763.0</v>
      </c>
      <c r="D18" s="68">
        <v>757.0</v>
      </c>
      <c r="E18" s="68">
        <v>24.0</v>
      </c>
      <c r="F18" s="68">
        <v>0.0</v>
      </c>
      <c r="G18" s="68">
        <v>0.0</v>
      </c>
      <c r="H18" s="68">
        <v>60.0</v>
      </c>
      <c r="I18" s="68">
        <v>0.0</v>
      </c>
      <c r="J18" s="68">
        <v>7.0</v>
      </c>
      <c r="K18" s="58">
        <f t="shared" si="1"/>
        <v>1611</v>
      </c>
      <c r="L18" s="59"/>
    </row>
    <row r="19" ht="14.25" customHeight="1">
      <c r="A19" s="55">
        <v>18.0</v>
      </c>
      <c r="B19" s="56" t="s">
        <v>329</v>
      </c>
      <c r="C19" s="57">
        <v>321.0</v>
      </c>
      <c r="D19" s="57">
        <v>293.0</v>
      </c>
      <c r="E19" s="57">
        <v>5.0</v>
      </c>
      <c r="F19" s="57">
        <v>0.0</v>
      </c>
      <c r="G19" s="57">
        <v>0.0</v>
      </c>
      <c r="H19" s="57">
        <v>0.0</v>
      </c>
      <c r="I19" s="57">
        <v>0.0</v>
      </c>
      <c r="J19" s="57">
        <v>3.0</v>
      </c>
      <c r="K19" s="58">
        <f t="shared" si="1"/>
        <v>622</v>
      </c>
      <c r="L19" s="59"/>
    </row>
    <row r="20" ht="14.25" customHeight="1">
      <c r="A20" s="55">
        <v>19.0</v>
      </c>
      <c r="B20" s="77" t="s">
        <v>330</v>
      </c>
      <c r="C20" s="57">
        <v>337.0</v>
      </c>
      <c r="D20" s="57">
        <v>8.0</v>
      </c>
      <c r="E20" s="57">
        <v>0.0</v>
      </c>
      <c r="F20" s="57">
        <v>0.0</v>
      </c>
      <c r="G20" s="57">
        <v>0.0</v>
      </c>
      <c r="H20" s="57">
        <v>1.0</v>
      </c>
      <c r="I20" s="57">
        <v>0.0</v>
      </c>
      <c r="J20" s="57">
        <v>0.0</v>
      </c>
      <c r="K20" s="58">
        <f t="shared" si="1"/>
        <v>346</v>
      </c>
      <c r="L20" s="59"/>
    </row>
    <row r="21" ht="14.25" customHeight="1">
      <c r="A21" s="55">
        <v>20.0</v>
      </c>
      <c r="B21" s="56" t="s">
        <v>332</v>
      </c>
      <c r="C21" s="57">
        <v>300.0</v>
      </c>
      <c r="D21" s="57">
        <v>576.0</v>
      </c>
      <c r="E21" s="57">
        <v>19.0</v>
      </c>
      <c r="F21" s="57">
        <v>0.0</v>
      </c>
      <c r="G21" s="57">
        <v>0.0</v>
      </c>
      <c r="H21" s="57">
        <v>0.0</v>
      </c>
      <c r="I21" s="57">
        <v>0.0</v>
      </c>
      <c r="J21" s="57">
        <v>3.0</v>
      </c>
      <c r="K21" s="58">
        <f t="shared" si="1"/>
        <v>898</v>
      </c>
      <c r="L21" s="59"/>
    </row>
    <row r="22" ht="14.25" customHeight="1">
      <c r="A22" s="55">
        <v>21.0</v>
      </c>
      <c r="B22" s="56" t="s">
        <v>333</v>
      </c>
      <c r="C22" s="57">
        <v>290.0</v>
      </c>
      <c r="D22" s="57">
        <v>448.0</v>
      </c>
      <c r="E22" s="57">
        <v>5.0</v>
      </c>
      <c r="F22" s="57">
        <v>0.0</v>
      </c>
      <c r="G22" s="57">
        <v>0.0</v>
      </c>
      <c r="H22" s="57">
        <v>0.0</v>
      </c>
      <c r="I22" s="57">
        <v>0.0</v>
      </c>
      <c r="J22" s="57">
        <v>55.0</v>
      </c>
      <c r="K22" s="58">
        <f t="shared" si="1"/>
        <v>798</v>
      </c>
      <c r="L22" s="59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8">
        <f t="shared" si="1"/>
        <v>0</v>
      </c>
      <c r="L23" s="59"/>
    </row>
    <row r="24" ht="14.25" customHeight="1">
      <c r="A24" s="55">
        <v>23.0</v>
      </c>
      <c r="B24" s="60"/>
      <c r="C24" s="68"/>
      <c r="D24" s="68"/>
      <c r="E24" s="68"/>
      <c r="F24" s="68"/>
      <c r="G24" s="68"/>
      <c r="H24" s="68"/>
      <c r="I24" s="68"/>
      <c r="J24" s="68"/>
      <c r="K24" s="58">
        <f t="shared" si="1"/>
        <v>0</v>
      </c>
      <c r="L24" s="59"/>
    </row>
    <row r="25" ht="14.25" customHeight="1">
      <c r="A25" s="55">
        <v>24.0</v>
      </c>
      <c r="B25" s="69" t="s">
        <v>336</v>
      </c>
      <c r="C25" s="68">
        <v>785.0</v>
      </c>
      <c r="D25" s="68">
        <v>1004.0</v>
      </c>
      <c r="E25" s="68">
        <v>10.0</v>
      </c>
      <c r="F25" s="68">
        <v>0.0</v>
      </c>
      <c r="G25" s="68">
        <v>0.0</v>
      </c>
      <c r="H25" s="68"/>
      <c r="I25" s="68">
        <v>2.0</v>
      </c>
      <c r="J25" s="68">
        <v>5.0</v>
      </c>
      <c r="K25" s="58">
        <f t="shared" si="1"/>
        <v>1806</v>
      </c>
      <c r="L25" s="59"/>
    </row>
    <row r="26" ht="14.25" customHeight="1">
      <c r="A26" s="55">
        <v>25.0</v>
      </c>
      <c r="B26" s="56" t="s">
        <v>339</v>
      </c>
      <c r="C26" s="57">
        <v>336.0</v>
      </c>
      <c r="D26" s="57">
        <v>354.0</v>
      </c>
      <c r="E26" s="57">
        <v>7.0</v>
      </c>
      <c r="F26" s="57">
        <v>0.0</v>
      </c>
      <c r="G26" s="57">
        <v>0.0</v>
      </c>
      <c r="H26" s="57">
        <v>0.0</v>
      </c>
      <c r="I26" s="57">
        <v>0.0</v>
      </c>
      <c r="J26" s="57">
        <v>0.0</v>
      </c>
      <c r="K26" s="58">
        <f t="shared" si="1"/>
        <v>697</v>
      </c>
      <c r="L26" s="59"/>
    </row>
    <row r="27" ht="14.25" customHeight="1">
      <c r="A27" s="55">
        <v>26.0</v>
      </c>
      <c r="C27" s="57"/>
      <c r="D27" s="57">
        <v>535.0</v>
      </c>
      <c r="E27" s="57">
        <v>5.0</v>
      </c>
      <c r="F27" s="57">
        <v>0.0</v>
      </c>
      <c r="G27" s="57">
        <v>0.0</v>
      </c>
      <c r="H27" s="57">
        <v>16.0</v>
      </c>
      <c r="I27" s="57">
        <v>0.0</v>
      </c>
      <c r="J27" s="57">
        <v>1.0</v>
      </c>
      <c r="K27" s="58">
        <f t="shared" si="1"/>
        <v>557</v>
      </c>
      <c r="L27" s="59"/>
    </row>
    <row r="28" ht="14.25" customHeight="1">
      <c r="A28" s="55">
        <v>27.0</v>
      </c>
      <c r="B28" s="77" t="s">
        <v>340</v>
      </c>
      <c r="C28" s="57">
        <v>730.0</v>
      </c>
      <c r="D28" s="57">
        <v>419.0</v>
      </c>
      <c r="E28" s="57">
        <v>6.0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1155</v>
      </c>
      <c r="L28" s="59"/>
    </row>
    <row r="29" ht="14.25" customHeight="1">
      <c r="A29" s="55">
        <v>28.0</v>
      </c>
      <c r="B29" s="56" t="s">
        <v>342</v>
      </c>
      <c r="C29" s="57">
        <v>316.0</v>
      </c>
      <c r="D29" s="57">
        <v>374.0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58">
        <f t="shared" si="1"/>
        <v>697</v>
      </c>
      <c r="L29" s="59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8">
        <f t="shared" si="1"/>
        <v>0</v>
      </c>
      <c r="L30" s="59"/>
    </row>
    <row r="31" ht="14.25" customHeight="1">
      <c r="A31" s="64">
        <v>30.0</v>
      </c>
      <c r="B31" s="79"/>
      <c r="C31" s="67"/>
      <c r="D31" s="67"/>
      <c r="E31" s="68"/>
      <c r="F31" s="68"/>
      <c r="G31" s="68"/>
      <c r="H31" s="68"/>
      <c r="I31" s="68"/>
      <c r="J31" s="68"/>
      <c r="K31" s="58">
        <f t="shared" si="1"/>
        <v>0</v>
      </c>
      <c r="L31" s="59"/>
    </row>
    <row r="32" ht="14.25" customHeight="1">
      <c r="A32" s="80">
        <v>31.0</v>
      </c>
      <c r="B32" s="83" t="s">
        <v>346</v>
      </c>
      <c r="C32" s="68">
        <v>776.0</v>
      </c>
      <c r="D32" s="68">
        <v>81.0</v>
      </c>
      <c r="E32" s="68">
        <v>6.0</v>
      </c>
      <c r="F32" s="68">
        <v>0.0</v>
      </c>
      <c r="G32" s="68">
        <v>0.0</v>
      </c>
      <c r="H32" s="68">
        <v>12.0</v>
      </c>
      <c r="I32" s="68">
        <v>0.0</v>
      </c>
      <c r="J32" s="68">
        <v>0.0</v>
      </c>
      <c r="K32" s="58">
        <f t="shared" si="1"/>
        <v>875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11602</v>
      </c>
      <c r="D34" s="89">
        <f t="shared" si="2"/>
        <v>9215</v>
      </c>
      <c r="E34" s="89">
        <f t="shared" ref="E34:J34" si="3">E2+E3+E4+E5+E6+E7+E8+E9+E10+E11+E12+E13+E14+E15+E16+E17+E18+E19+E20+E21+E22+E23+E24+E25+E26+E27+E28+E29+E30+E31+E32+E33</f>
        <v>205</v>
      </c>
      <c r="F34" s="89">
        <f t="shared" si="3"/>
        <v>0</v>
      </c>
      <c r="G34" s="89">
        <f t="shared" si="3"/>
        <v>0</v>
      </c>
      <c r="H34" s="89">
        <f t="shared" si="3"/>
        <v>89</v>
      </c>
      <c r="I34" s="89">
        <f t="shared" si="3"/>
        <v>2</v>
      </c>
      <c r="J34" s="89">
        <f t="shared" si="3"/>
        <v>76</v>
      </c>
      <c r="K34" s="90">
        <f>K2+K3+K4+K5+K6+K7+K8+K9+K10+K11+K12+K13+K14+K15+K16+K17+K18+K19+K20+K21+K22+K23+K24+K25+K26+K27+K28+K29+K30+K31+K32</f>
        <v>21189</v>
      </c>
      <c r="L34" s="91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312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314</v>
      </c>
      <c r="C2" s="65">
        <v>431.0</v>
      </c>
      <c r="D2" s="65">
        <v>1044.0</v>
      </c>
      <c r="E2" s="65">
        <v>6.0</v>
      </c>
      <c r="F2" s="65">
        <v>0.0</v>
      </c>
      <c r="G2" s="65">
        <v>0.0</v>
      </c>
      <c r="H2" s="65">
        <v>3.0</v>
      </c>
      <c r="I2" s="65">
        <v>0.0</v>
      </c>
      <c r="J2" s="65">
        <v>2.0</v>
      </c>
      <c r="K2" s="58">
        <f t="shared" ref="K2:K32" si="1">C2+E2+F2+G2+H2+I2+J2+D2</f>
        <v>1486</v>
      </c>
      <c r="L2" s="93"/>
    </row>
    <row r="3" ht="14.25" customHeight="1">
      <c r="A3" s="55">
        <v>2.0</v>
      </c>
      <c r="B3" s="60" t="s">
        <v>318</v>
      </c>
      <c r="C3" s="57">
        <v>364.0</v>
      </c>
      <c r="D3" s="57">
        <v>20.0</v>
      </c>
      <c r="E3" s="57">
        <v>2.0</v>
      </c>
      <c r="F3" s="57">
        <v>0.0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386</v>
      </c>
      <c r="L3" s="94" t="s">
        <v>252</v>
      </c>
    </row>
    <row r="4" ht="14.25" customHeight="1">
      <c r="A4" s="55">
        <v>3.0</v>
      </c>
      <c r="B4" s="61"/>
      <c r="C4" s="57">
        <v>0.0</v>
      </c>
      <c r="D4" s="57">
        <v>0.0</v>
      </c>
      <c r="E4" s="57">
        <v>0.0</v>
      </c>
      <c r="F4" s="57">
        <v>0.0</v>
      </c>
      <c r="G4" s="57">
        <v>0.0</v>
      </c>
      <c r="H4" s="57">
        <v>0.0</v>
      </c>
      <c r="I4" s="57">
        <v>0.0</v>
      </c>
      <c r="J4" s="57">
        <v>0.0</v>
      </c>
      <c r="K4" s="58">
        <f t="shared" si="1"/>
        <v>0</v>
      </c>
      <c r="L4" s="59"/>
    </row>
    <row r="5" ht="14.25" customHeight="1">
      <c r="A5" s="55">
        <v>4.0</v>
      </c>
      <c r="B5" s="60" t="s">
        <v>320</v>
      </c>
      <c r="C5" s="57">
        <v>706.0</v>
      </c>
      <c r="D5" s="57">
        <v>152.0</v>
      </c>
      <c r="E5" s="57">
        <v>3.0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58">
        <f t="shared" si="1"/>
        <v>861</v>
      </c>
      <c r="L5" s="59"/>
    </row>
    <row r="6" ht="14.25" customHeight="1">
      <c r="A6" s="55">
        <v>5.0</v>
      </c>
      <c r="B6" s="62" t="s">
        <v>321</v>
      </c>
      <c r="C6" s="57">
        <v>1110.0</v>
      </c>
      <c r="D6" s="57">
        <v>764.0</v>
      </c>
      <c r="E6" s="57">
        <v>6.0</v>
      </c>
      <c r="F6" s="57">
        <v>0.0</v>
      </c>
      <c r="G6" s="57">
        <v>0.0</v>
      </c>
      <c r="H6" s="57">
        <v>0.0</v>
      </c>
      <c r="I6" s="57">
        <v>0.0</v>
      </c>
      <c r="J6" s="57">
        <v>1.0</v>
      </c>
      <c r="K6" s="58">
        <f t="shared" si="1"/>
        <v>1881</v>
      </c>
      <c r="L6" s="59"/>
    </row>
    <row r="7" ht="14.25" customHeight="1">
      <c r="A7" s="55">
        <v>6.0</v>
      </c>
      <c r="B7" s="62"/>
      <c r="C7" s="57"/>
      <c r="D7" s="57"/>
      <c r="E7" s="57"/>
      <c r="F7" s="57"/>
      <c r="G7" s="57"/>
      <c r="H7" s="57"/>
      <c r="I7" s="57"/>
      <c r="J7" s="57"/>
      <c r="K7" s="58">
        <f t="shared" si="1"/>
        <v>0</v>
      </c>
      <c r="L7" s="59"/>
    </row>
    <row r="8" ht="14.25" customHeight="1">
      <c r="A8" s="55">
        <v>7.0</v>
      </c>
      <c r="B8" s="62"/>
      <c r="C8" s="57"/>
      <c r="D8" s="57"/>
      <c r="E8" s="57"/>
      <c r="F8" s="57"/>
      <c r="G8" s="57"/>
      <c r="H8" s="57"/>
      <c r="I8" s="57"/>
      <c r="J8" s="57"/>
      <c r="K8" s="58">
        <f t="shared" si="1"/>
        <v>0</v>
      </c>
      <c r="L8" s="59"/>
    </row>
    <row r="9" ht="14.25" customHeight="1">
      <c r="A9" s="64">
        <v>8.0</v>
      </c>
      <c r="B9" s="56"/>
      <c r="C9" s="66"/>
      <c r="D9" s="66"/>
      <c r="E9" s="57"/>
      <c r="F9" s="57"/>
      <c r="G9" s="57"/>
      <c r="H9" s="57"/>
      <c r="I9" s="57"/>
      <c r="J9" s="57"/>
      <c r="K9" s="58">
        <f t="shared" si="1"/>
        <v>0</v>
      </c>
      <c r="L9" s="59"/>
    </row>
    <row r="10" ht="14.25" customHeight="1">
      <c r="A10" s="64">
        <v>9.0</v>
      </c>
      <c r="B10" s="60" t="s">
        <v>325</v>
      </c>
      <c r="C10" s="67">
        <v>537.0</v>
      </c>
      <c r="D10" s="67">
        <v>586.0</v>
      </c>
      <c r="E10" s="68">
        <v>1.0</v>
      </c>
      <c r="F10" s="68">
        <v>0.0</v>
      </c>
      <c r="G10" s="68">
        <v>0.0</v>
      </c>
      <c r="H10" s="68">
        <v>0.0</v>
      </c>
      <c r="I10" s="68">
        <v>0.0</v>
      </c>
      <c r="J10" s="68">
        <v>2.0</v>
      </c>
      <c r="K10" s="58">
        <f t="shared" si="1"/>
        <v>1126</v>
      </c>
      <c r="L10" s="59"/>
    </row>
    <row r="11" ht="14.25" customHeight="1">
      <c r="A11" s="55">
        <v>10.0</v>
      </c>
      <c r="B11" s="69" t="s">
        <v>326</v>
      </c>
      <c r="C11" s="68">
        <v>459.0</v>
      </c>
      <c r="D11" s="68">
        <v>17.0</v>
      </c>
      <c r="E11" s="68">
        <v>1.0</v>
      </c>
      <c r="F11" s="68">
        <v>0.0</v>
      </c>
      <c r="G11" s="68">
        <v>0.0</v>
      </c>
      <c r="H11" s="68">
        <v>0.0</v>
      </c>
      <c r="I11" s="68">
        <v>0.0</v>
      </c>
      <c r="J11" s="68">
        <v>102.0</v>
      </c>
      <c r="K11" s="58">
        <f t="shared" si="1"/>
        <v>579</v>
      </c>
      <c r="L11" s="94" t="s">
        <v>252</v>
      </c>
    </row>
    <row r="12" ht="14.25" customHeight="1">
      <c r="A12" s="55">
        <v>11.0</v>
      </c>
      <c r="B12" s="56" t="s">
        <v>327</v>
      </c>
      <c r="C12" s="71">
        <v>479.0</v>
      </c>
      <c r="D12" s="71">
        <v>84.0</v>
      </c>
      <c r="E12" s="71">
        <v>0.0</v>
      </c>
      <c r="F12" s="71">
        <v>0.0</v>
      </c>
      <c r="G12" s="71">
        <v>0.0</v>
      </c>
      <c r="H12" s="71">
        <v>0.0</v>
      </c>
      <c r="I12" s="71">
        <v>0.0</v>
      </c>
      <c r="J12" s="71">
        <v>67.0</v>
      </c>
      <c r="K12" s="58">
        <f t="shared" si="1"/>
        <v>630</v>
      </c>
      <c r="L12" s="59"/>
    </row>
    <row r="13" ht="14.25" customHeight="1">
      <c r="A13" s="80">
        <v>12.0</v>
      </c>
      <c r="B13" s="72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59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8">
        <f t="shared" si="1"/>
        <v>0</v>
      </c>
      <c r="L14" s="59"/>
    </row>
    <row r="15" ht="14.25" customHeight="1">
      <c r="A15" s="55">
        <v>14.0</v>
      </c>
      <c r="B15" s="56" t="s">
        <v>331</v>
      </c>
      <c r="C15" s="57">
        <v>1115.0</v>
      </c>
      <c r="D15" s="57">
        <v>1451.0</v>
      </c>
      <c r="E15" s="57">
        <v>14.0</v>
      </c>
      <c r="F15" s="57">
        <v>0.0</v>
      </c>
      <c r="G15" s="57">
        <v>0.0</v>
      </c>
      <c r="H15" s="57">
        <v>1.0</v>
      </c>
      <c r="I15" s="57">
        <v>0.0</v>
      </c>
      <c r="J15" s="57">
        <v>0.0</v>
      </c>
      <c r="K15" s="58">
        <f t="shared" si="1"/>
        <v>2581</v>
      </c>
      <c r="L15" s="59"/>
    </row>
    <row r="16" ht="14.25" customHeight="1">
      <c r="A16" s="55">
        <v>15.0</v>
      </c>
      <c r="B16" s="56"/>
      <c r="C16" s="57"/>
      <c r="D16" s="57">
        <v>822.0</v>
      </c>
      <c r="E16" s="57">
        <v>5.0</v>
      </c>
      <c r="F16" s="57">
        <v>0.0</v>
      </c>
      <c r="G16" s="57">
        <v>0.0</v>
      </c>
      <c r="H16" s="57">
        <v>0.0</v>
      </c>
      <c r="I16" s="57">
        <v>0.0</v>
      </c>
      <c r="J16" s="57">
        <v>101.0</v>
      </c>
      <c r="K16" s="58">
        <f t="shared" si="1"/>
        <v>928</v>
      </c>
      <c r="L16" s="59"/>
    </row>
    <row r="17" ht="14.25" customHeight="1">
      <c r="A17" s="55">
        <v>16.0</v>
      </c>
      <c r="B17" s="60" t="s">
        <v>334</v>
      </c>
      <c r="C17" s="68">
        <v>525.0</v>
      </c>
      <c r="D17" s="68">
        <v>26.0</v>
      </c>
      <c r="E17" s="68">
        <v>4.0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555</v>
      </c>
      <c r="L17" s="59"/>
    </row>
    <row r="18" ht="14.25" customHeight="1">
      <c r="A18" s="55">
        <v>17.0</v>
      </c>
      <c r="B18" s="69" t="s">
        <v>335</v>
      </c>
      <c r="C18" s="68">
        <v>504.0</v>
      </c>
      <c r="D18" s="68">
        <v>14.0</v>
      </c>
      <c r="E18" s="68">
        <v>11.0</v>
      </c>
      <c r="F18" s="68">
        <v>0.0</v>
      </c>
      <c r="G18" s="68">
        <v>0.0</v>
      </c>
      <c r="H18" s="68">
        <v>0.0</v>
      </c>
      <c r="I18" s="68">
        <v>0.0</v>
      </c>
      <c r="J18" s="68">
        <v>130.0</v>
      </c>
      <c r="K18" s="58">
        <f t="shared" si="1"/>
        <v>659</v>
      </c>
      <c r="L18" s="59"/>
    </row>
    <row r="19" ht="14.25" customHeight="1">
      <c r="A19" s="55">
        <v>18.0</v>
      </c>
      <c r="B19" s="56" t="s">
        <v>337</v>
      </c>
      <c r="C19" s="57">
        <v>497.0</v>
      </c>
      <c r="D19" s="57">
        <v>24.0</v>
      </c>
      <c r="E19" s="57">
        <v>4.0</v>
      </c>
      <c r="F19" s="57">
        <v>0.0</v>
      </c>
      <c r="G19" s="57">
        <v>0.0</v>
      </c>
      <c r="H19" s="57">
        <v>0.0</v>
      </c>
      <c r="I19" s="57">
        <v>0.0</v>
      </c>
      <c r="J19" s="57">
        <v>0.0</v>
      </c>
      <c r="K19" s="58">
        <f t="shared" si="1"/>
        <v>525</v>
      </c>
      <c r="L19" s="59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8">
        <f t="shared" si="1"/>
        <v>0</v>
      </c>
      <c r="L20" s="59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58">
        <f t="shared" si="1"/>
        <v>0</v>
      </c>
      <c r="L21" s="59"/>
    </row>
    <row r="22" ht="14.25" customHeight="1">
      <c r="A22" s="55">
        <v>21.0</v>
      </c>
      <c r="B22" s="56" t="s">
        <v>341</v>
      </c>
      <c r="C22" s="57">
        <v>500.0</v>
      </c>
      <c r="D22" s="57">
        <v>1177.0</v>
      </c>
      <c r="E22" s="57">
        <v>15.0</v>
      </c>
      <c r="F22" s="57">
        <v>0.0</v>
      </c>
      <c r="G22" s="57">
        <v>0.0</v>
      </c>
      <c r="H22" s="57">
        <v>0.0</v>
      </c>
      <c r="I22" s="57">
        <v>0.0</v>
      </c>
      <c r="J22" s="57">
        <v>0.0</v>
      </c>
      <c r="K22" s="58">
        <f t="shared" si="1"/>
        <v>1692</v>
      </c>
      <c r="L22" s="59"/>
    </row>
    <row r="23" ht="14.25" customHeight="1">
      <c r="A23" s="55">
        <v>22.0</v>
      </c>
      <c r="B23" s="56" t="s">
        <v>343</v>
      </c>
      <c r="C23" s="57">
        <v>1126.0</v>
      </c>
      <c r="D23" s="57">
        <v>42.0</v>
      </c>
      <c r="E23" s="57">
        <v>4.0</v>
      </c>
      <c r="F23" s="57">
        <v>0.0</v>
      </c>
      <c r="G23" s="57">
        <v>0.0</v>
      </c>
      <c r="H23" s="57">
        <v>0.0</v>
      </c>
      <c r="I23" s="57">
        <v>0.0</v>
      </c>
      <c r="J23" s="57">
        <v>148.0</v>
      </c>
      <c r="K23" s="58">
        <f t="shared" si="1"/>
        <v>1320</v>
      </c>
      <c r="L23" s="59"/>
    </row>
    <row r="24" ht="14.25" customHeight="1">
      <c r="A24" s="55">
        <v>23.0</v>
      </c>
      <c r="B24" s="60" t="s">
        <v>345</v>
      </c>
      <c r="C24" s="68">
        <v>526.0</v>
      </c>
      <c r="D24" s="68">
        <v>970.0</v>
      </c>
      <c r="E24" s="68">
        <v>7.0</v>
      </c>
      <c r="F24" s="68">
        <v>0.0</v>
      </c>
      <c r="G24" s="68">
        <v>0.0</v>
      </c>
      <c r="H24" s="68">
        <v>0.0</v>
      </c>
      <c r="I24" s="68">
        <v>0.0</v>
      </c>
      <c r="J24" s="68">
        <v>129.0</v>
      </c>
      <c r="K24" s="58">
        <f t="shared" si="1"/>
        <v>1632</v>
      </c>
      <c r="L24" s="59"/>
    </row>
    <row r="25" ht="14.25" customHeight="1">
      <c r="A25" s="55">
        <v>24.0</v>
      </c>
      <c r="B25" s="69" t="s">
        <v>347</v>
      </c>
      <c r="C25" s="68">
        <v>442.0</v>
      </c>
      <c r="D25" s="68">
        <v>15.0</v>
      </c>
      <c r="E25" s="68">
        <v>10.0</v>
      </c>
      <c r="F25" s="68">
        <v>0.0</v>
      </c>
      <c r="G25" s="68">
        <v>0.0</v>
      </c>
      <c r="H25" s="68">
        <v>0.0</v>
      </c>
      <c r="I25" s="68">
        <v>0.0</v>
      </c>
      <c r="J25" s="68">
        <v>0.0</v>
      </c>
      <c r="K25" s="58">
        <f t="shared" si="1"/>
        <v>467</v>
      </c>
      <c r="L25" s="59"/>
    </row>
    <row r="26" ht="14.25" customHeight="1">
      <c r="A26" s="55">
        <v>25.0</v>
      </c>
      <c r="B26" s="56" t="s">
        <v>348</v>
      </c>
      <c r="C26" s="57">
        <v>539.0</v>
      </c>
      <c r="D26" s="57">
        <v>873.0</v>
      </c>
      <c r="E26" s="57">
        <v>5.0</v>
      </c>
      <c r="F26" s="57">
        <v>0.0</v>
      </c>
      <c r="G26" s="57">
        <v>0.0</v>
      </c>
      <c r="H26" s="57">
        <v>0.0</v>
      </c>
      <c r="I26" s="57">
        <v>0.0</v>
      </c>
      <c r="J26" s="57">
        <v>160.0</v>
      </c>
      <c r="K26" s="58">
        <f t="shared" si="1"/>
        <v>1577</v>
      </c>
      <c r="L26" s="59"/>
    </row>
    <row r="27" ht="14.25" customHeight="1">
      <c r="A27" s="55">
        <v>26.0</v>
      </c>
      <c r="C27" s="57"/>
      <c r="D27" s="57"/>
      <c r="E27" s="57"/>
      <c r="F27" s="57"/>
      <c r="G27" s="57"/>
      <c r="H27" s="57"/>
      <c r="I27" s="57"/>
      <c r="J27" s="57"/>
      <c r="K27" s="58">
        <f t="shared" si="1"/>
        <v>0</v>
      </c>
      <c r="L27" s="59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58">
        <f t="shared" si="1"/>
        <v>0</v>
      </c>
      <c r="L28" s="59"/>
    </row>
    <row r="29" ht="14.25" customHeight="1">
      <c r="A29" s="55">
        <v>28.0</v>
      </c>
      <c r="B29" s="56" t="s">
        <v>349</v>
      </c>
      <c r="C29" s="57">
        <v>484.0</v>
      </c>
      <c r="D29" s="57">
        <v>81.0</v>
      </c>
      <c r="E29" s="57">
        <v>12.0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58">
        <f t="shared" si="1"/>
        <v>577</v>
      </c>
      <c r="L29" s="59"/>
    </row>
    <row r="30" ht="14.25" customHeight="1">
      <c r="A30" s="55">
        <v>29.0</v>
      </c>
      <c r="B30" s="78" t="s">
        <v>351</v>
      </c>
      <c r="C30" s="57">
        <v>859.0</v>
      </c>
      <c r="D30" s="57">
        <v>1274.0</v>
      </c>
      <c r="E30" s="57">
        <v>4.0</v>
      </c>
      <c r="F30" s="57">
        <v>0.0</v>
      </c>
      <c r="G30" s="57">
        <v>0.0</v>
      </c>
      <c r="H30" s="57">
        <v>0.0</v>
      </c>
      <c r="I30" s="57">
        <v>0.0</v>
      </c>
      <c r="J30" s="57">
        <v>125.0</v>
      </c>
      <c r="K30" s="58">
        <f t="shared" si="1"/>
        <v>2262</v>
      </c>
      <c r="L30" s="59"/>
    </row>
    <row r="31" ht="14.25" customHeight="1">
      <c r="A31" s="64">
        <v>30.0</v>
      </c>
      <c r="B31" s="79" t="s">
        <v>353</v>
      </c>
      <c r="C31" s="67">
        <v>425.0</v>
      </c>
      <c r="D31" s="67">
        <v>27.0</v>
      </c>
      <c r="E31" s="68">
        <v>4.0</v>
      </c>
      <c r="F31" s="68">
        <v>0.0</v>
      </c>
      <c r="G31" s="68">
        <v>0.0</v>
      </c>
      <c r="H31" s="68">
        <v>0.0</v>
      </c>
      <c r="I31" s="68">
        <v>0.0</v>
      </c>
      <c r="J31" s="68">
        <v>0.0</v>
      </c>
      <c r="K31" s="58">
        <f t="shared" si="1"/>
        <v>456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11628</v>
      </c>
      <c r="D34" s="89">
        <f t="shared" si="2"/>
        <v>9463</v>
      </c>
      <c r="E34" s="89">
        <f t="shared" ref="E34:J34" si="3">E2+E3+E4+E5+E6+E7+E8+E9+E10+E11+E12+E13+E14+E15+E16+E17+E18+E19+E20+E21+E22+E23+E24+E25+E26+E27+E28+E29+E30+E31+E32+E33</f>
        <v>118</v>
      </c>
      <c r="F34" s="89">
        <f t="shared" si="3"/>
        <v>0</v>
      </c>
      <c r="G34" s="89">
        <f t="shared" si="3"/>
        <v>0</v>
      </c>
      <c r="H34" s="89">
        <f t="shared" si="3"/>
        <v>4</v>
      </c>
      <c r="I34" s="89">
        <f t="shared" si="3"/>
        <v>0</v>
      </c>
      <c r="J34" s="89">
        <f t="shared" si="3"/>
        <v>967</v>
      </c>
      <c r="K34" s="90">
        <f>K2+K3+K4+K5+K6+K7+K8+K9+K10+K11+K12+K13+K14+K15+K16+K17+K18+K19+K20+K21+K22+K23+K24+K25+K26+K27+K28+K29+K30+K31+K32</f>
        <v>22180</v>
      </c>
      <c r="L34" s="91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/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338</v>
      </c>
      <c r="C2" s="65">
        <v>500.0</v>
      </c>
      <c r="D2" s="65">
        <v>15.0</v>
      </c>
      <c r="E2" s="65">
        <v>6.0</v>
      </c>
      <c r="F2" s="65">
        <v>0.0</v>
      </c>
      <c r="G2" s="65">
        <v>0.0</v>
      </c>
      <c r="H2" s="65">
        <v>0.0</v>
      </c>
      <c r="I2" s="65">
        <v>0.0</v>
      </c>
      <c r="J2" s="65">
        <v>114.0</v>
      </c>
      <c r="K2" s="58">
        <f t="shared" ref="K2:K32" si="1">C2+E2+F2+G2+H2+I2+J2+D2</f>
        <v>635</v>
      </c>
      <c r="L2" s="93"/>
    </row>
    <row r="3" ht="14.25" customHeight="1">
      <c r="A3" s="55">
        <v>2.0</v>
      </c>
      <c r="B3" s="60" t="s">
        <v>344</v>
      </c>
      <c r="C3" s="57">
        <v>437.0</v>
      </c>
      <c r="D3" s="57">
        <v>8.0</v>
      </c>
      <c r="E3" s="57">
        <v>7.0</v>
      </c>
      <c r="F3" s="57">
        <v>0.0</v>
      </c>
      <c r="G3" s="57">
        <v>0.0</v>
      </c>
      <c r="H3" s="57">
        <v>0.0</v>
      </c>
      <c r="I3" s="57">
        <v>0.0</v>
      </c>
      <c r="J3" s="57">
        <v>75.0</v>
      </c>
      <c r="K3" s="58">
        <f t="shared" si="1"/>
        <v>527</v>
      </c>
      <c r="L3" s="94" t="s">
        <v>252</v>
      </c>
    </row>
    <row r="4" ht="14.25" customHeight="1">
      <c r="A4" s="55">
        <v>3.0</v>
      </c>
      <c r="B4" s="61"/>
      <c r="C4" s="57"/>
      <c r="D4" s="57"/>
      <c r="E4" s="57"/>
      <c r="F4" s="57"/>
      <c r="G4" s="57"/>
      <c r="H4" s="57"/>
      <c r="I4" s="57"/>
      <c r="J4" s="57"/>
      <c r="K4" s="58">
        <f t="shared" si="1"/>
        <v>0</v>
      </c>
      <c r="L4" s="59"/>
    </row>
    <row r="5" ht="14.25" customHeight="1">
      <c r="A5" s="55">
        <v>4.0</v>
      </c>
      <c r="B5" s="60"/>
      <c r="C5" s="57"/>
      <c r="D5" s="57"/>
      <c r="E5" s="57"/>
      <c r="F5" s="57"/>
      <c r="G5" s="57"/>
      <c r="H5" s="57"/>
      <c r="I5" s="57"/>
      <c r="J5" s="57"/>
      <c r="K5" s="58">
        <f t="shared" si="1"/>
        <v>0</v>
      </c>
      <c r="L5" s="59"/>
    </row>
    <row r="6" ht="14.25" customHeight="1">
      <c r="A6" s="55">
        <v>5.0</v>
      </c>
      <c r="B6" s="62" t="s">
        <v>350</v>
      </c>
      <c r="C6" s="57">
        <v>271.0</v>
      </c>
      <c r="D6" s="57">
        <v>820.0</v>
      </c>
      <c r="E6" s="57">
        <v>7.0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58">
        <f t="shared" si="1"/>
        <v>1098</v>
      </c>
      <c r="L6" s="59"/>
    </row>
    <row r="7" ht="14.25" customHeight="1">
      <c r="A7" s="55">
        <v>6.0</v>
      </c>
      <c r="B7" s="62" t="s">
        <v>352</v>
      </c>
      <c r="C7" s="57">
        <v>829.0</v>
      </c>
      <c r="D7" s="57">
        <v>7.0</v>
      </c>
      <c r="E7" s="57">
        <v>1.0</v>
      </c>
      <c r="F7" s="57">
        <v>0.0</v>
      </c>
      <c r="G7" s="57">
        <v>0.0</v>
      </c>
      <c r="H7" s="57">
        <v>0.0</v>
      </c>
      <c r="I7" s="57">
        <v>0.0</v>
      </c>
      <c r="J7" s="57">
        <v>98.0</v>
      </c>
      <c r="K7" s="58">
        <f t="shared" si="1"/>
        <v>935</v>
      </c>
      <c r="L7" s="59"/>
    </row>
    <row r="8" ht="14.25" customHeight="1">
      <c r="A8" s="55">
        <v>7.0</v>
      </c>
      <c r="B8" s="62" t="s">
        <v>354</v>
      </c>
      <c r="C8" s="57">
        <v>336.0</v>
      </c>
      <c r="D8" s="57">
        <v>676.0</v>
      </c>
      <c r="E8" s="57">
        <v>3.0</v>
      </c>
      <c r="F8" s="57">
        <v>0.0</v>
      </c>
      <c r="G8" s="57">
        <v>0.0</v>
      </c>
      <c r="H8" s="57">
        <v>0.0</v>
      </c>
      <c r="I8" s="57">
        <v>0.0</v>
      </c>
      <c r="J8" s="57">
        <v>0.0</v>
      </c>
      <c r="K8" s="58">
        <f t="shared" si="1"/>
        <v>1015</v>
      </c>
      <c r="L8" s="59"/>
    </row>
    <row r="9" ht="14.25" customHeight="1">
      <c r="A9" s="64">
        <v>8.0</v>
      </c>
      <c r="B9" s="56" t="s">
        <v>355</v>
      </c>
      <c r="C9" s="66">
        <v>348.0</v>
      </c>
      <c r="D9" s="66">
        <v>146.0</v>
      </c>
      <c r="E9" s="57">
        <v>3.0</v>
      </c>
      <c r="F9" s="57">
        <v>0.0</v>
      </c>
      <c r="G9" s="57">
        <v>0.0</v>
      </c>
      <c r="H9" s="57">
        <v>0.0</v>
      </c>
      <c r="I9" s="57">
        <v>0.0</v>
      </c>
      <c r="J9" s="57">
        <v>107.0</v>
      </c>
      <c r="K9" s="58">
        <f t="shared" si="1"/>
        <v>604</v>
      </c>
      <c r="L9" s="59"/>
    </row>
    <row r="10" ht="14.25" customHeight="1">
      <c r="A10" s="64">
        <v>9.0</v>
      </c>
      <c r="B10" s="60" t="s">
        <v>356</v>
      </c>
      <c r="C10" s="67">
        <v>359.0</v>
      </c>
      <c r="D10" s="67">
        <v>8.0</v>
      </c>
      <c r="E10" s="68">
        <v>3.0</v>
      </c>
      <c r="F10" s="68">
        <v>0.0</v>
      </c>
      <c r="G10" s="68">
        <v>0.0</v>
      </c>
      <c r="H10" s="68">
        <v>0.0</v>
      </c>
      <c r="I10" s="68">
        <v>0.0</v>
      </c>
      <c r="J10" s="68">
        <v>48.0</v>
      </c>
      <c r="K10" s="58">
        <f t="shared" si="1"/>
        <v>418</v>
      </c>
      <c r="L10" s="59"/>
    </row>
    <row r="11" ht="14.25" customHeight="1">
      <c r="A11" s="55">
        <v>10.0</v>
      </c>
      <c r="B11" s="69"/>
      <c r="C11" s="68"/>
      <c r="D11" s="68"/>
      <c r="E11" s="68"/>
      <c r="F11" s="68"/>
      <c r="G11" s="68"/>
      <c r="H11" s="68"/>
      <c r="I11" s="68"/>
      <c r="J11" s="68"/>
      <c r="K11" s="58">
        <f t="shared" si="1"/>
        <v>0</v>
      </c>
      <c r="L11" s="94" t="s">
        <v>252</v>
      </c>
    </row>
    <row r="12" ht="14.25" customHeight="1">
      <c r="A12" s="55">
        <v>11.0</v>
      </c>
      <c r="B12" s="56"/>
      <c r="C12" s="71"/>
      <c r="D12" s="71"/>
      <c r="E12" s="71"/>
      <c r="F12" s="71"/>
      <c r="G12" s="71"/>
      <c r="H12" s="71"/>
      <c r="I12" s="71"/>
      <c r="J12" s="71"/>
      <c r="K12" s="58">
        <f t="shared" si="1"/>
        <v>0</v>
      </c>
      <c r="L12" s="59"/>
    </row>
    <row r="13" ht="14.25" customHeight="1">
      <c r="A13" s="80">
        <v>12.0</v>
      </c>
      <c r="B13" s="72" t="s">
        <v>357</v>
      </c>
      <c r="C13" s="74">
        <v>332.0</v>
      </c>
      <c r="D13" s="74">
        <v>784.0</v>
      </c>
      <c r="E13" s="74">
        <v>8.0</v>
      </c>
      <c r="F13" s="74">
        <v>0.0</v>
      </c>
      <c r="G13" s="74">
        <v>0.0</v>
      </c>
      <c r="H13" s="74">
        <v>0.0</v>
      </c>
      <c r="I13" s="74">
        <v>0.0</v>
      </c>
      <c r="J13" s="74">
        <v>33.0</v>
      </c>
      <c r="K13" s="75">
        <f t="shared" si="1"/>
        <v>1157</v>
      </c>
      <c r="L13" s="59"/>
    </row>
    <row r="14" ht="14.25" customHeight="1">
      <c r="A14" s="55">
        <v>13.0</v>
      </c>
      <c r="B14" s="56" t="s">
        <v>358</v>
      </c>
      <c r="C14" s="76">
        <v>659.0</v>
      </c>
      <c r="D14" s="76">
        <v>559.0</v>
      </c>
      <c r="E14" s="76">
        <v>1.0</v>
      </c>
      <c r="F14" s="76">
        <v>0.0</v>
      </c>
      <c r="G14" s="76">
        <v>0.0</v>
      </c>
      <c r="H14" s="76">
        <v>0.0</v>
      </c>
      <c r="I14" s="76">
        <v>0.0</v>
      </c>
      <c r="J14" s="76">
        <v>44.0</v>
      </c>
      <c r="K14" s="58">
        <f t="shared" si="1"/>
        <v>1263</v>
      </c>
      <c r="L14" s="59"/>
    </row>
    <row r="15" ht="14.25" customHeight="1">
      <c r="A15" s="55">
        <v>14.0</v>
      </c>
      <c r="B15" s="56" t="s">
        <v>359</v>
      </c>
      <c r="C15" s="57">
        <v>310.0</v>
      </c>
      <c r="D15" s="57">
        <v>281.0</v>
      </c>
      <c r="E15" s="57">
        <v>0.0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58">
        <f t="shared" si="1"/>
        <v>591</v>
      </c>
      <c r="L15" s="59"/>
    </row>
    <row r="16" ht="14.25" customHeight="1">
      <c r="A16" s="55">
        <v>15.0</v>
      </c>
      <c r="B16" s="56" t="s">
        <v>360</v>
      </c>
      <c r="C16" s="57">
        <v>275.0</v>
      </c>
      <c r="D16" s="57">
        <v>12.0</v>
      </c>
      <c r="E16" s="57">
        <v>2.0</v>
      </c>
      <c r="F16" s="57">
        <v>0.0</v>
      </c>
      <c r="G16" s="57">
        <v>0.0</v>
      </c>
      <c r="H16" s="57">
        <v>0.0</v>
      </c>
      <c r="I16" s="57">
        <v>0.0</v>
      </c>
      <c r="J16" s="57">
        <v>102.0</v>
      </c>
      <c r="K16" s="58">
        <f t="shared" si="1"/>
        <v>391</v>
      </c>
      <c r="L16" s="59"/>
    </row>
    <row r="17" ht="14.25" customHeight="1">
      <c r="A17" s="55">
        <v>16.0</v>
      </c>
      <c r="B17" s="60" t="s">
        <v>361</v>
      </c>
      <c r="C17" s="68">
        <v>287.0</v>
      </c>
      <c r="D17" s="68">
        <v>754.0</v>
      </c>
      <c r="E17" s="68">
        <v>3.0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1044</v>
      </c>
      <c r="L17" s="59"/>
    </row>
    <row r="18" ht="14.25" customHeight="1">
      <c r="A18" s="55">
        <v>17.0</v>
      </c>
      <c r="B18" s="69"/>
      <c r="C18" s="68"/>
      <c r="D18" s="68"/>
      <c r="E18" s="68"/>
      <c r="F18" s="68"/>
      <c r="G18" s="68"/>
      <c r="H18" s="68"/>
      <c r="I18" s="68"/>
      <c r="J18" s="68"/>
      <c r="K18" s="58">
        <f t="shared" si="1"/>
        <v>0</v>
      </c>
      <c r="L18" s="59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8">
        <f t="shared" si="1"/>
        <v>0</v>
      </c>
      <c r="L19" s="59"/>
    </row>
    <row r="20" ht="14.25" customHeight="1">
      <c r="A20" s="55">
        <v>19.0</v>
      </c>
      <c r="B20" s="77" t="s">
        <v>362</v>
      </c>
      <c r="C20" s="57">
        <v>191.0</v>
      </c>
      <c r="D20" s="57">
        <v>27.0</v>
      </c>
      <c r="E20" s="57">
        <v>11.0</v>
      </c>
      <c r="F20" s="57">
        <v>0.0</v>
      </c>
      <c r="G20" s="57">
        <v>0.0</v>
      </c>
      <c r="H20" s="57">
        <v>0.0</v>
      </c>
      <c r="I20" s="57">
        <v>0.0</v>
      </c>
      <c r="J20" s="57">
        <v>85.0</v>
      </c>
      <c r="K20" s="58">
        <f t="shared" si="1"/>
        <v>314</v>
      </c>
      <c r="L20" s="59"/>
    </row>
    <row r="21" ht="14.25" customHeight="1">
      <c r="A21" s="55">
        <v>20.0</v>
      </c>
      <c r="B21" s="56" t="s">
        <v>363</v>
      </c>
      <c r="C21" s="57">
        <v>378.0</v>
      </c>
      <c r="D21" s="57">
        <v>774.0</v>
      </c>
      <c r="E21" s="57">
        <v>1.0</v>
      </c>
      <c r="F21" s="57">
        <v>0.0</v>
      </c>
      <c r="G21" s="57">
        <v>0.0</v>
      </c>
      <c r="H21" s="57">
        <v>0.0</v>
      </c>
      <c r="I21" s="57">
        <v>0.0</v>
      </c>
      <c r="J21" s="57">
        <v>11.0</v>
      </c>
      <c r="K21" s="58">
        <f t="shared" si="1"/>
        <v>1164</v>
      </c>
      <c r="L21" s="59"/>
    </row>
    <row r="22" ht="14.25" customHeight="1">
      <c r="A22" s="55">
        <v>21.0</v>
      </c>
      <c r="B22" s="56" t="s">
        <v>364</v>
      </c>
      <c r="C22" s="57">
        <v>172.0</v>
      </c>
      <c r="D22" s="57">
        <v>10.0</v>
      </c>
      <c r="E22" s="57">
        <v>2.0</v>
      </c>
      <c r="F22" s="57">
        <v>0.0</v>
      </c>
      <c r="G22" s="57">
        <v>0.0</v>
      </c>
      <c r="H22" s="57">
        <v>0.0</v>
      </c>
      <c r="I22" s="57">
        <v>0.0</v>
      </c>
      <c r="J22" s="57">
        <v>81.0</v>
      </c>
      <c r="K22" s="58">
        <f t="shared" si="1"/>
        <v>265</v>
      </c>
      <c r="L22" s="59"/>
    </row>
    <row r="23" ht="14.25" customHeight="1">
      <c r="A23" s="55">
        <v>22.0</v>
      </c>
      <c r="B23" s="56" t="s">
        <v>365</v>
      </c>
      <c r="C23" s="57">
        <v>214.0</v>
      </c>
      <c r="D23" s="57">
        <v>0.0</v>
      </c>
      <c r="E23" s="57">
        <v>3.0</v>
      </c>
      <c r="F23" s="57">
        <v>0.0</v>
      </c>
      <c r="G23" s="57">
        <v>0.0</v>
      </c>
      <c r="H23" s="57">
        <v>0.0</v>
      </c>
      <c r="I23" s="57">
        <v>0.0</v>
      </c>
      <c r="J23" s="57">
        <v>27.0</v>
      </c>
      <c r="K23" s="58">
        <f t="shared" si="1"/>
        <v>244</v>
      </c>
      <c r="L23" s="59"/>
    </row>
    <row r="24" ht="14.25" customHeight="1">
      <c r="A24" s="55">
        <v>23.0</v>
      </c>
      <c r="B24" s="60" t="s">
        <v>366</v>
      </c>
      <c r="C24" s="68">
        <v>254.0</v>
      </c>
      <c r="D24" s="68">
        <v>2285.0</v>
      </c>
      <c r="E24" s="68">
        <v>5.0</v>
      </c>
      <c r="F24" s="68">
        <v>0.0</v>
      </c>
      <c r="G24" s="68">
        <v>0.0</v>
      </c>
      <c r="H24" s="68">
        <v>0.0</v>
      </c>
      <c r="I24" s="68">
        <v>0.0</v>
      </c>
      <c r="J24" s="68">
        <v>0.0</v>
      </c>
      <c r="K24" s="58">
        <f t="shared" si="1"/>
        <v>2544</v>
      </c>
      <c r="L24" s="59"/>
    </row>
    <row r="25" ht="14.25" customHeight="1">
      <c r="A25" s="55">
        <v>24.0</v>
      </c>
      <c r="B25" s="69"/>
      <c r="C25" s="68"/>
      <c r="D25" s="68"/>
      <c r="E25" s="68"/>
      <c r="F25" s="68"/>
      <c r="G25" s="68"/>
      <c r="H25" s="68"/>
      <c r="I25" s="68"/>
      <c r="J25" s="68"/>
      <c r="K25" s="58">
        <f t="shared" si="1"/>
        <v>0</v>
      </c>
      <c r="L25" s="59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8">
        <f t="shared" si="1"/>
        <v>0</v>
      </c>
      <c r="L26" s="59"/>
    </row>
    <row r="27" ht="14.25" customHeight="1">
      <c r="A27" s="55">
        <v>26.0</v>
      </c>
      <c r="B27" s="95" t="s">
        <v>367</v>
      </c>
      <c r="C27" s="57">
        <v>172.0</v>
      </c>
      <c r="D27" s="57">
        <v>43.0</v>
      </c>
      <c r="E27" s="57">
        <v>4.0</v>
      </c>
      <c r="F27" s="57">
        <v>0.0</v>
      </c>
      <c r="G27" s="57">
        <v>0.0</v>
      </c>
      <c r="H27" s="57">
        <v>0.0</v>
      </c>
      <c r="I27" s="57">
        <v>0.0</v>
      </c>
      <c r="J27" s="57">
        <v>156.0</v>
      </c>
      <c r="K27" s="58">
        <f t="shared" si="1"/>
        <v>375</v>
      </c>
      <c r="L27" s="59"/>
    </row>
    <row r="28" ht="14.25" customHeight="1">
      <c r="A28" s="55">
        <v>27.0</v>
      </c>
      <c r="B28" s="77" t="s">
        <v>368</v>
      </c>
      <c r="C28" s="57">
        <v>490.0</v>
      </c>
      <c r="D28" s="57">
        <v>1045.0</v>
      </c>
      <c r="E28" s="57">
        <v>3.0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1538</v>
      </c>
      <c r="L28" s="59"/>
    </row>
    <row r="29" ht="14.25" customHeight="1">
      <c r="A29" s="55">
        <v>28.0</v>
      </c>
      <c r="B29" s="56" t="s">
        <v>369</v>
      </c>
      <c r="C29" s="57">
        <v>204.0</v>
      </c>
      <c r="D29" s="57">
        <v>21.0</v>
      </c>
      <c r="E29" s="57">
        <v>4.0</v>
      </c>
      <c r="F29" s="57">
        <v>0.0</v>
      </c>
      <c r="G29" s="57">
        <v>0.0</v>
      </c>
      <c r="H29" s="57">
        <v>0.0</v>
      </c>
      <c r="I29" s="57">
        <v>0.0</v>
      </c>
      <c r="J29" s="57">
        <v>78.0</v>
      </c>
      <c r="K29" s="58">
        <f t="shared" si="1"/>
        <v>307</v>
      </c>
      <c r="L29" s="59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8">
        <f t="shared" si="1"/>
        <v>0</v>
      </c>
      <c r="L30" s="59"/>
    </row>
    <row r="31" ht="14.25" customHeight="1">
      <c r="A31" s="64">
        <v>30.0</v>
      </c>
      <c r="B31" s="79" t="s">
        <v>370</v>
      </c>
      <c r="C31" s="67">
        <v>421.0</v>
      </c>
      <c r="D31" s="67">
        <v>916.0</v>
      </c>
      <c r="E31" s="68">
        <v>4.0</v>
      </c>
      <c r="F31" s="68">
        <v>0.0</v>
      </c>
      <c r="G31" s="68">
        <v>0.0</v>
      </c>
      <c r="H31" s="68">
        <v>0.0</v>
      </c>
      <c r="I31" s="68">
        <v>0.0</v>
      </c>
      <c r="J31" s="68">
        <v>100.0</v>
      </c>
      <c r="K31" s="58">
        <f t="shared" si="1"/>
        <v>1441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7439</v>
      </c>
      <c r="D34" s="89">
        <f t="shared" si="2"/>
        <v>9191</v>
      </c>
      <c r="E34" s="89">
        <f t="shared" ref="E34:J34" si="3">E2+E3+E4+E5+E6+E7+E8+E9+E10+E11+E12+E13+E14+E15+E16+E17+E18+E19+E20+E21+E22+E23+E24+E25+E26+E27+E28+E29+E30+E31+E32+E33</f>
        <v>81</v>
      </c>
      <c r="F34" s="89">
        <f t="shared" si="3"/>
        <v>0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1159</v>
      </c>
      <c r="K34" s="90">
        <f>K2+K3+K4+K5+K6+K7+K8+K9+K10+K11+K12+K13+K14+K15+K16+K17+K18+K19+K20+K21+K22+K23+K24+K25+K26+K27+K28+K29+K30+K31+K32</f>
        <v>17870</v>
      </c>
      <c r="L34" s="91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371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372</v>
      </c>
      <c r="G1" s="52" t="s">
        <v>373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/>
      <c r="C2" s="65"/>
      <c r="D2" s="65"/>
      <c r="E2" s="65"/>
      <c r="F2" s="65"/>
      <c r="G2" s="65"/>
      <c r="H2" s="65"/>
      <c r="I2" s="65"/>
      <c r="J2" s="65"/>
      <c r="K2" s="58">
        <f t="shared" ref="K2:K32" si="1">C2+E2+G2+H2+I2+J2+D2</f>
        <v>0</v>
      </c>
      <c r="L2" s="93"/>
    </row>
    <row r="3" ht="14.25" customHeight="1">
      <c r="A3" s="55">
        <v>2.0</v>
      </c>
      <c r="B3" s="60" t="s">
        <v>374</v>
      </c>
      <c r="C3" s="57">
        <v>208.0</v>
      </c>
      <c r="D3" s="57">
        <v>30.0</v>
      </c>
      <c r="E3" s="57">
        <v>7.0</v>
      </c>
      <c r="F3" s="57">
        <v>17.0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245</v>
      </c>
      <c r="L3" s="94" t="s">
        <v>252</v>
      </c>
    </row>
    <row r="4" ht="14.25" customHeight="1">
      <c r="A4" s="55">
        <v>3.0</v>
      </c>
      <c r="B4" s="61" t="s">
        <v>375</v>
      </c>
      <c r="C4" s="57">
        <v>656.0</v>
      </c>
      <c r="D4" s="57">
        <v>6.0</v>
      </c>
      <c r="E4" s="57">
        <v>7.0</v>
      </c>
      <c r="F4" s="57">
        <v>119.0</v>
      </c>
      <c r="G4" s="57">
        <v>0.0</v>
      </c>
      <c r="H4" s="57">
        <v>0.0</v>
      </c>
      <c r="I4" s="57">
        <v>0.0</v>
      </c>
      <c r="J4" s="57">
        <v>120.0</v>
      </c>
      <c r="K4" s="58">
        <f t="shared" si="1"/>
        <v>789</v>
      </c>
      <c r="L4" s="59"/>
    </row>
    <row r="5" ht="14.25" customHeight="1">
      <c r="A5" s="55">
        <v>4.0</v>
      </c>
      <c r="B5" s="60" t="s">
        <v>376</v>
      </c>
      <c r="C5" s="57">
        <v>332.0</v>
      </c>
      <c r="D5" s="57">
        <v>805.0</v>
      </c>
      <c r="E5" s="57">
        <v>6.0</v>
      </c>
      <c r="F5" s="57">
        <v>110.0</v>
      </c>
      <c r="G5" s="57">
        <v>0.0</v>
      </c>
      <c r="H5" s="57">
        <v>0.0</v>
      </c>
      <c r="I5" s="57">
        <v>0.0</v>
      </c>
      <c r="J5" s="57">
        <v>0.0</v>
      </c>
      <c r="K5" s="58">
        <f t="shared" si="1"/>
        <v>1143</v>
      </c>
      <c r="L5" s="59"/>
    </row>
    <row r="6" ht="14.25" customHeight="1">
      <c r="A6" s="55">
        <v>5.0</v>
      </c>
      <c r="B6" s="62" t="s">
        <v>377</v>
      </c>
      <c r="C6" s="57">
        <v>357.0</v>
      </c>
      <c r="D6" s="57">
        <v>19.0</v>
      </c>
      <c r="E6" s="57">
        <v>1.0</v>
      </c>
      <c r="F6" s="57">
        <v>45.0</v>
      </c>
      <c r="G6" s="57">
        <v>0.0</v>
      </c>
      <c r="H6" s="57">
        <v>0.0</v>
      </c>
      <c r="I6" s="57">
        <v>0.0</v>
      </c>
      <c r="J6" s="57">
        <v>92.0</v>
      </c>
      <c r="K6" s="58">
        <f t="shared" si="1"/>
        <v>469</v>
      </c>
      <c r="L6" s="59"/>
    </row>
    <row r="7" ht="14.25" customHeight="1">
      <c r="A7" s="55">
        <v>6.0</v>
      </c>
      <c r="B7" s="62" t="s">
        <v>378</v>
      </c>
      <c r="C7" s="57">
        <v>322.0</v>
      </c>
      <c r="D7" s="57">
        <v>867.0</v>
      </c>
      <c r="E7" s="57">
        <v>2.0</v>
      </c>
      <c r="F7" s="57">
        <v>119.0</v>
      </c>
      <c r="G7" s="57">
        <v>0.0</v>
      </c>
      <c r="H7" s="57">
        <v>0.0</v>
      </c>
      <c r="I7" s="57">
        <v>0.0</v>
      </c>
      <c r="J7" s="57">
        <v>0.0</v>
      </c>
      <c r="K7" s="58">
        <f t="shared" si="1"/>
        <v>1191</v>
      </c>
      <c r="L7" s="59"/>
    </row>
    <row r="8" ht="14.25" customHeight="1">
      <c r="A8" s="55">
        <v>7.0</v>
      </c>
      <c r="B8" s="62"/>
      <c r="C8" s="57"/>
      <c r="D8" s="57"/>
      <c r="E8" s="57"/>
      <c r="F8" s="57"/>
      <c r="G8" s="57"/>
      <c r="H8" s="57"/>
      <c r="I8" s="57"/>
      <c r="J8" s="57"/>
      <c r="K8" s="58">
        <f t="shared" si="1"/>
        <v>0</v>
      </c>
      <c r="L8" s="59"/>
    </row>
    <row r="9" ht="14.25" customHeight="1">
      <c r="A9" s="64">
        <v>8.0</v>
      </c>
      <c r="B9" s="56"/>
      <c r="C9" s="66"/>
      <c r="D9" s="66"/>
      <c r="E9" s="57"/>
      <c r="F9" s="57"/>
      <c r="G9" s="57"/>
      <c r="H9" s="57"/>
      <c r="I9" s="57"/>
      <c r="J9" s="57"/>
      <c r="K9" s="58">
        <f t="shared" si="1"/>
        <v>0</v>
      </c>
      <c r="L9" s="59"/>
    </row>
    <row r="10" ht="14.25" customHeight="1">
      <c r="A10" s="64">
        <v>9.0</v>
      </c>
      <c r="B10" s="60" t="s">
        <v>380</v>
      </c>
      <c r="C10" s="67">
        <v>315.0</v>
      </c>
      <c r="D10" s="67">
        <v>38.0</v>
      </c>
      <c r="E10" s="68">
        <v>11.0</v>
      </c>
      <c r="F10" s="68">
        <v>56.0</v>
      </c>
      <c r="G10" s="68">
        <v>0.0</v>
      </c>
      <c r="H10" s="68">
        <v>0.0</v>
      </c>
      <c r="I10" s="68">
        <v>0.0</v>
      </c>
      <c r="J10" s="68">
        <v>79.0</v>
      </c>
      <c r="K10" s="58">
        <f t="shared" si="1"/>
        <v>443</v>
      </c>
      <c r="L10" s="59"/>
    </row>
    <row r="11" ht="14.25" customHeight="1">
      <c r="A11" s="55">
        <v>10.0</v>
      </c>
      <c r="B11" s="69" t="s">
        <v>382</v>
      </c>
      <c r="C11" s="68">
        <v>1027.0</v>
      </c>
      <c r="D11" s="68">
        <v>1035.0</v>
      </c>
      <c r="E11" s="68">
        <v>1.0</v>
      </c>
      <c r="F11" s="68">
        <v>165.0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2063</v>
      </c>
      <c r="L11" s="94" t="s">
        <v>252</v>
      </c>
    </row>
    <row r="12" ht="14.25" customHeight="1">
      <c r="A12" s="55">
        <v>11.0</v>
      </c>
      <c r="B12" s="56" t="s">
        <v>383</v>
      </c>
      <c r="C12" s="71">
        <v>435.0</v>
      </c>
      <c r="D12" s="71">
        <v>19.0</v>
      </c>
      <c r="E12" s="71">
        <v>6.0</v>
      </c>
      <c r="F12" s="71">
        <v>74.0</v>
      </c>
      <c r="G12" s="71">
        <v>0.0</v>
      </c>
      <c r="H12" s="71">
        <v>0.0</v>
      </c>
      <c r="I12" s="71">
        <v>0.0</v>
      </c>
      <c r="J12" s="71">
        <v>0.0</v>
      </c>
      <c r="K12" s="58">
        <f t="shared" si="1"/>
        <v>460</v>
      </c>
      <c r="L12" s="59"/>
    </row>
    <row r="13" ht="14.25" customHeight="1">
      <c r="A13" s="80">
        <v>12.0</v>
      </c>
      <c r="B13" s="72" t="s">
        <v>385</v>
      </c>
      <c r="C13" s="74">
        <v>379.0</v>
      </c>
      <c r="D13" s="74">
        <v>18.0</v>
      </c>
      <c r="E13" s="74">
        <v>1.0</v>
      </c>
      <c r="F13" s="74">
        <v>68.0</v>
      </c>
      <c r="G13" s="74">
        <v>0.0</v>
      </c>
      <c r="H13" s="74">
        <v>0.0</v>
      </c>
      <c r="I13" s="74">
        <v>0.0</v>
      </c>
      <c r="J13" s="74">
        <v>106.0</v>
      </c>
      <c r="K13" s="58">
        <f t="shared" si="1"/>
        <v>504</v>
      </c>
      <c r="L13" s="59"/>
    </row>
    <row r="14" ht="14.25" customHeight="1">
      <c r="A14" s="55">
        <v>13.0</v>
      </c>
      <c r="B14" s="56" t="s">
        <v>386</v>
      </c>
      <c r="C14" s="76">
        <v>425.0</v>
      </c>
      <c r="D14" s="76">
        <v>1009.0</v>
      </c>
      <c r="E14" s="76">
        <v>2.0</v>
      </c>
      <c r="F14" s="76">
        <v>65.0</v>
      </c>
      <c r="G14" s="76">
        <v>0.0</v>
      </c>
      <c r="H14" s="76">
        <v>0.0</v>
      </c>
      <c r="I14" s="76">
        <v>0.0</v>
      </c>
      <c r="J14" s="76">
        <v>0.0</v>
      </c>
      <c r="K14" s="58">
        <f t="shared" si="1"/>
        <v>1436</v>
      </c>
      <c r="L14" s="59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8">
        <f t="shared" si="1"/>
        <v>0</v>
      </c>
      <c r="L15" s="59"/>
    </row>
    <row r="16" ht="14.25" customHeight="1">
      <c r="A16" s="55">
        <v>15.0</v>
      </c>
      <c r="K16" s="58">
        <f t="shared" si="1"/>
        <v>0</v>
      </c>
      <c r="L16" s="59"/>
    </row>
    <row r="17" ht="14.25" customHeight="1">
      <c r="A17" s="55">
        <v>16.0</v>
      </c>
      <c r="B17" s="56" t="s">
        <v>388</v>
      </c>
      <c r="C17" s="57">
        <v>380.0</v>
      </c>
      <c r="D17" s="57">
        <v>57.0</v>
      </c>
      <c r="E17" s="57">
        <v>8.0</v>
      </c>
      <c r="F17" s="57">
        <v>147.0</v>
      </c>
      <c r="G17" s="57">
        <v>0.0</v>
      </c>
      <c r="H17" s="57">
        <v>0.0</v>
      </c>
      <c r="I17" s="57">
        <v>0.0</v>
      </c>
      <c r="J17" s="57">
        <v>93.0</v>
      </c>
      <c r="K17" s="58">
        <f t="shared" si="1"/>
        <v>538</v>
      </c>
      <c r="L17" s="59"/>
    </row>
    <row r="18" ht="14.25" customHeight="1">
      <c r="A18" s="55">
        <v>17.0</v>
      </c>
      <c r="B18" s="60" t="s">
        <v>390</v>
      </c>
      <c r="C18" s="68">
        <v>824.0</v>
      </c>
      <c r="D18" s="68">
        <v>1065.0</v>
      </c>
      <c r="E18" s="68">
        <v>5.0</v>
      </c>
      <c r="F18" s="68">
        <v>150.0</v>
      </c>
      <c r="G18" s="68">
        <v>0.0</v>
      </c>
      <c r="H18" s="68">
        <v>0.0</v>
      </c>
      <c r="I18" s="68">
        <v>0.0</v>
      </c>
      <c r="J18" s="68">
        <v>3.0</v>
      </c>
      <c r="K18" s="58">
        <f t="shared" si="1"/>
        <v>1897</v>
      </c>
      <c r="L18" s="59"/>
    </row>
    <row r="19" ht="14.25" customHeight="1">
      <c r="A19" s="55">
        <v>18.0</v>
      </c>
      <c r="B19" s="56" t="s">
        <v>392</v>
      </c>
      <c r="C19" s="57">
        <v>479.0</v>
      </c>
      <c r="D19" s="57">
        <v>25.0</v>
      </c>
      <c r="E19" s="57">
        <v>2.0</v>
      </c>
      <c r="F19" s="57">
        <v>123.0</v>
      </c>
      <c r="G19" s="57">
        <v>0.0</v>
      </c>
      <c r="H19" s="57">
        <v>0.0</v>
      </c>
      <c r="I19" s="57">
        <v>0.0</v>
      </c>
      <c r="J19" s="57">
        <v>68.0</v>
      </c>
      <c r="K19" s="58">
        <f t="shared" si="1"/>
        <v>574</v>
      </c>
      <c r="L19" s="59"/>
    </row>
    <row r="20" ht="14.25" customHeight="1">
      <c r="A20" s="55">
        <v>19.0</v>
      </c>
      <c r="B20" s="77" t="s">
        <v>393</v>
      </c>
      <c r="C20" s="57">
        <v>914.0</v>
      </c>
      <c r="D20" s="57">
        <v>42.0</v>
      </c>
      <c r="E20" s="57">
        <v>3.0</v>
      </c>
      <c r="F20" s="57">
        <v>84.0</v>
      </c>
      <c r="G20" s="57">
        <v>0.0</v>
      </c>
      <c r="H20" s="57">
        <v>0.0</v>
      </c>
      <c r="I20" s="57">
        <v>0.0</v>
      </c>
      <c r="J20" s="57">
        <v>39.0</v>
      </c>
      <c r="K20" s="58">
        <f t="shared" si="1"/>
        <v>998</v>
      </c>
      <c r="L20" s="59"/>
    </row>
    <row r="21" ht="14.25" customHeight="1">
      <c r="A21" s="55">
        <v>20.0</v>
      </c>
      <c r="B21" s="56" t="s">
        <v>395</v>
      </c>
      <c r="C21" s="57">
        <v>0.0</v>
      </c>
      <c r="D21" s="57">
        <v>861.0</v>
      </c>
      <c r="E21" s="57">
        <v>0.0</v>
      </c>
      <c r="F21" s="57">
        <v>67.0</v>
      </c>
      <c r="G21" s="57">
        <v>0.0</v>
      </c>
      <c r="H21" s="57">
        <v>0.0</v>
      </c>
      <c r="I21" s="57">
        <v>0.0</v>
      </c>
      <c r="J21" s="57">
        <v>120.0</v>
      </c>
      <c r="K21" s="58">
        <f t="shared" si="1"/>
        <v>981</v>
      </c>
      <c r="L21" s="59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8">
        <f t="shared" si="1"/>
        <v>0</v>
      </c>
      <c r="L22" s="59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8">
        <f t="shared" si="1"/>
        <v>0</v>
      </c>
      <c r="L23" s="59"/>
    </row>
    <row r="24" ht="14.25" customHeight="1">
      <c r="A24" s="55">
        <v>23.0</v>
      </c>
      <c r="B24" s="60" t="s">
        <v>399</v>
      </c>
      <c r="C24" s="68">
        <v>316.0</v>
      </c>
      <c r="D24" s="68">
        <v>69.0</v>
      </c>
      <c r="E24" s="68">
        <v>5.0</v>
      </c>
      <c r="F24" s="68">
        <v>48.0</v>
      </c>
      <c r="G24" s="68">
        <v>241.0</v>
      </c>
      <c r="H24" s="68">
        <v>0.0</v>
      </c>
      <c r="I24" s="68">
        <v>0.0</v>
      </c>
      <c r="J24" s="68">
        <v>100.0</v>
      </c>
      <c r="K24" s="58">
        <f t="shared" si="1"/>
        <v>731</v>
      </c>
      <c r="L24" s="59"/>
    </row>
    <row r="25" ht="14.25" customHeight="1">
      <c r="A25" s="55">
        <v>24.0</v>
      </c>
      <c r="B25" s="69" t="s">
        <v>401</v>
      </c>
      <c r="C25" s="68">
        <v>923.0</v>
      </c>
      <c r="D25" s="68">
        <v>26.0</v>
      </c>
      <c r="E25" s="68">
        <v>12.0</v>
      </c>
      <c r="F25" s="68">
        <v>97.0</v>
      </c>
      <c r="G25" s="68">
        <v>47.0</v>
      </c>
      <c r="H25" s="68">
        <v>0.0</v>
      </c>
      <c r="I25" s="68">
        <v>0.0</v>
      </c>
      <c r="J25" s="68">
        <v>0.0</v>
      </c>
      <c r="K25" s="58">
        <f t="shared" si="1"/>
        <v>1008</v>
      </c>
      <c r="L25" s="59"/>
    </row>
    <row r="26" ht="14.25" customHeight="1">
      <c r="A26" s="55">
        <v>25.0</v>
      </c>
      <c r="B26" s="56" t="s">
        <v>402</v>
      </c>
      <c r="C26" s="57">
        <v>339.0</v>
      </c>
      <c r="D26" s="57">
        <v>1080.0</v>
      </c>
      <c r="E26" s="57">
        <v>2.0</v>
      </c>
      <c r="F26" s="57">
        <v>168.0</v>
      </c>
      <c r="G26" s="57">
        <v>71.0</v>
      </c>
      <c r="H26" s="57">
        <v>0.0</v>
      </c>
      <c r="I26" s="57">
        <v>0.0</v>
      </c>
      <c r="J26" s="57">
        <v>109.0</v>
      </c>
      <c r="K26" s="58">
        <f t="shared" si="1"/>
        <v>1601</v>
      </c>
      <c r="L26" s="59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58">
        <f t="shared" si="1"/>
        <v>0</v>
      </c>
      <c r="L27" s="59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58">
        <f t="shared" si="1"/>
        <v>0</v>
      </c>
      <c r="L28" s="59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8">
        <f t="shared" si="1"/>
        <v>0</v>
      </c>
      <c r="L29" s="59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8">
        <f t="shared" si="1"/>
        <v>0</v>
      </c>
      <c r="L30" s="59"/>
    </row>
    <row r="31" ht="14.25" customHeight="1">
      <c r="A31" s="64">
        <v>30.0</v>
      </c>
      <c r="B31" s="79" t="s">
        <v>395</v>
      </c>
      <c r="C31" s="67"/>
      <c r="D31" s="67">
        <v>262.0</v>
      </c>
      <c r="E31" s="68">
        <v>17.0</v>
      </c>
      <c r="F31" s="68"/>
      <c r="G31" s="68">
        <v>625.0</v>
      </c>
      <c r="H31" s="68">
        <v>0.0</v>
      </c>
      <c r="I31" s="68">
        <v>0.0</v>
      </c>
      <c r="J31" s="68">
        <v>53.0</v>
      </c>
      <c r="K31" s="58">
        <f t="shared" si="1"/>
        <v>957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C2+C3+C4+C5+C6+C7+C8+C9+C10+C11+C12+C13+C14+C15+C17+C18+C18+C19+C20+C21+C22+C23+C24+C25+C26+C27+C28+C29+C30+C31+C32</f>
        <v>9455</v>
      </c>
      <c r="D34" s="89">
        <f t="shared" si="2"/>
        <v>8398</v>
      </c>
      <c r="E34" s="89">
        <f t="shared" ref="E34:J34" si="3">E2+E3+E4+E5+E6+E7+E8+E9+E10+E11+E12+E13+E14+E15+E17+E18+E18+E19+E20+E21+E22+E23+E24+E25+E26+E27+E28+E29+E30+E31+E32+E33</f>
        <v>103</v>
      </c>
      <c r="F34" s="89">
        <f t="shared" si="3"/>
        <v>1872</v>
      </c>
      <c r="G34" s="89">
        <f t="shared" si="3"/>
        <v>984</v>
      </c>
      <c r="H34" s="89">
        <f t="shared" si="3"/>
        <v>0</v>
      </c>
      <c r="I34" s="89">
        <f t="shared" si="3"/>
        <v>0</v>
      </c>
      <c r="J34" s="89">
        <f t="shared" si="3"/>
        <v>985</v>
      </c>
      <c r="K34" s="90">
        <f>K2+K3+K4+K5+K6+K7+K8+K9+K10+K11+K12+K13+K14+K15+K17+K18+K18+K19+K20+K21+K22+K23+K24+K25+K26+K27+K28+K29+K30+K31+K32</f>
        <v>19925</v>
      </c>
      <c r="L34" s="91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379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373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 t="s">
        <v>384</v>
      </c>
      <c r="C2" s="65">
        <v>1999.0</v>
      </c>
      <c r="D2" s="65">
        <v>911.0</v>
      </c>
      <c r="E2" s="65">
        <v>11.0</v>
      </c>
      <c r="F2" s="65"/>
      <c r="G2" s="65">
        <v>215.0</v>
      </c>
      <c r="H2" s="65">
        <v>0.0</v>
      </c>
      <c r="I2" s="65">
        <v>0.0</v>
      </c>
      <c r="J2" s="65">
        <v>232.0</v>
      </c>
      <c r="K2" s="58">
        <f t="shared" ref="K2:K32" si="1">C2+D2+E2+F2+G2+H2+I2+J2</f>
        <v>3368</v>
      </c>
      <c r="L2" s="93"/>
    </row>
    <row r="3" ht="14.25" customHeight="1">
      <c r="A3" s="55">
        <v>2.0</v>
      </c>
      <c r="B3" s="60" t="s">
        <v>387</v>
      </c>
      <c r="C3" s="57">
        <v>671.0</v>
      </c>
      <c r="D3" s="57">
        <v>63.0</v>
      </c>
      <c r="E3" s="57">
        <v>3.0</v>
      </c>
      <c r="F3" s="57">
        <v>0.0</v>
      </c>
      <c r="G3" s="57">
        <v>0.0</v>
      </c>
      <c r="H3" s="57">
        <v>0.0</v>
      </c>
      <c r="I3" s="57">
        <v>0.0</v>
      </c>
      <c r="J3" s="57">
        <v>18.0</v>
      </c>
      <c r="K3" s="58">
        <f t="shared" si="1"/>
        <v>755</v>
      </c>
      <c r="L3" s="94" t="s">
        <v>252</v>
      </c>
    </row>
    <row r="4" ht="14.25" customHeight="1">
      <c r="A4" s="55">
        <v>3.0</v>
      </c>
      <c r="B4" s="61" t="s">
        <v>389</v>
      </c>
      <c r="C4" s="57">
        <v>716.0</v>
      </c>
      <c r="D4" s="57">
        <v>45.0</v>
      </c>
      <c r="E4" s="57">
        <v>17.0</v>
      </c>
      <c r="F4" s="57">
        <v>2.0</v>
      </c>
      <c r="G4" s="57">
        <v>0.0</v>
      </c>
      <c r="H4" s="57">
        <v>0.0</v>
      </c>
      <c r="I4" s="57">
        <v>0.0</v>
      </c>
      <c r="J4" s="57">
        <v>135.0</v>
      </c>
      <c r="K4" s="58">
        <f t="shared" si="1"/>
        <v>915</v>
      </c>
      <c r="L4" s="59"/>
    </row>
    <row r="5" ht="14.25" customHeight="1">
      <c r="A5" s="55">
        <v>4.0</v>
      </c>
      <c r="B5" s="60" t="s">
        <v>391</v>
      </c>
      <c r="C5" s="57">
        <v>455.0</v>
      </c>
      <c r="D5" s="57">
        <v>44.0</v>
      </c>
      <c r="E5" s="57">
        <v>10.0</v>
      </c>
      <c r="F5" s="57">
        <v>0.0</v>
      </c>
      <c r="G5" s="57">
        <v>179.0</v>
      </c>
      <c r="H5" s="57">
        <v>0.0</v>
      </c>
      <c r="I5" s="57">
        <v>0.0</v>
      </c>
      <c r="J5" s="57">
        <v>26.0</v>
      </c>
      <c r="K5" s="58">
        <f t="shared" si="1"/>
        <v>714</v>
      </c>
      <c r="L5" s="59"/>
    </row>
    <row r="6" ht="14.25" customHeight="1">
      <c r="A6" s="55">
        <v>5.0</v>
      </c>
      <c r="K6" s="58">
        <f t="shared" si="1"/>
        <v>0</v>
      </c>
      <c r="L6" s="59"/>
    </row>
    <row r="7" ht="14.25" customHeight="1">
      <c r="A7" s="55">
        <v>6.0</v>
      </c>
      <c r="K7" s="58">
        <f t="shared" si="1"/>
        <v>0</v>
      </c>
      <c r="L7" s="59"/>
    </row>
    <row r="8" ht="14.25" customHeight="1">
      <c r="A8" s="55">
        <v>7.0</v>
      </c>
      <c r="B8" s="62" t="s">
        <v>394</v>
      </c>
      <c r="C8" s="57">
        <v>426.0</v>
      </c>
      <c r="D8" s="57">
        <v>2374.0</v>
      </c>
      <c r="E8" s="57">
        <v>25.0</v>
      </c>
      <c r="F8" s="57">
        <v>2.0</v>
      </c>
      <c r="G8" s="57">
        <v>129.0</v>
      </c>
      <c r="H8" s="57">
        <v>0.0</v>
      </c>
      <c r="I8" s="57">
        <v>0.0</v>
      </c>
      <c r="J8" s="57">
        <v>23.0</v>
      </c>
      <c r="K8" s="58">
        <f t="shared" si="1"/>
        <v>2979</v>
      </c>
      <c r="L8" s="59"/>
    </row>
    <row r="9" ht="14.25" customHeight="1">
      <c r="A9" s="64">
        <v>8.0</v>
      </c>
      <c r="B9" s="62" t="s">
        <v>396</v>
      </c>
      <c r="C9" s="57">
        <v>829.0</v>
      </c>
      <c r="D9" s="57">
        <v>603.0</v>
      </c>
      <c r="E9" s="57">
        <v>3.0</v>
      </c>
      <c r="F9" s="57">
        <v>0.0</v>
      </c>
      <c r="G9" s="57">
        <v>63.0</v>
      </c>
      <c r="H9" s="57">
        <v>0.0</v>
      </c>
      <c r="I9" s="57">
        <v>0.0</v>
      </c>
      <c r="J9" s="57">
        <v>176.0</v>
      </c>
      <c r="K9" s="58">
        <f t="shared" si="1"/>
        <v>1674</v>
      </c>
      <c r="L9" s="59"/>
    </row>
    <row r="10" ht="14.25" customHeight="1">
      <c r="A10" s="64">
        <v>9.0</v>
      </c>
      <c r="B10" s="62" t="s">
        <v>397</v>
      </c>
      <c r="C10" s="57">
        <v>456.0</v>
      </c>
      <c r="D10" s="57">
        <v>1438.0</v>
      </c>
      <c r="E10" s="57">
        <v>3.0</v>
      </c>
      <c r="F10" s="57">
        <v>0.0</v>
      </c>
      <c r="G10" s="57">
        <v>21.0</v>
      </c>
      <c r="H10" s="57">
        <v>0.0</v>
      </c>
      <c r="I10" s="57">
        <v>0.0</v>
      </c>
      <c r="J10" s="57">
        <v>31.0</v>
      </c>
      <c r="K10" s="58">
        <f t="shared" si="1"/>
        <v>1949</v>
      </c>
      <c r="L10" s="59"/>
    </row>
    <row r="11" ht="14.25" customHeight="1">
      <c r="A11" s="55">
        <v>10.0</v>
      </c>
      <c r="B11" s="69" t="s">
        <v>398</v>
      </c>
      <c r="C11" s="68">
        <v>352.0</v>
      </c>
      <c r="D11" s="68">
        <v>895.0</v>
      </c>
      <c r="E11" s="68">
        <v>6.0</v>
      </c>
      <c r="F11" s="68">
        <v>1.0</v>
      </c>
      <c r="G11" s="68">
        <v>22.0</v>
      </c>
      <c r="H11" s="68">
        <v>0.0</v>
      </c>
      <c r="I11" s="68">
        <v>0.0</v>
      </c>
      <c r="J11" s="68">
        <v>147.0</v>
      </c>
      <c r="K11" s="58">
        <f t="shared" si="1"/>
        <v>1423</v>
      </c>
      <c r="L11" s="94" t="s">
        <v>252</v>
      </c>
    </row>
    <row r="12" ht="14.25" customHeight="1">
      <c r="A12" s="55">
        <v>11.0</v>
      </c>
      <c r="B12" s="56" t="s">
        <v>400</v>
      </c>
      <c r="C12" s="71">
        <v>586.0</v>
      </c>
      <c r="D12" s="71">
        <v>174.0</v>
      </c>
      <c r="E12" s="71">
        <v>0.0</v>
      </c>
      <c r="F12" s="71">
        <v>1.0</v>
      </c>
      <c r="G12" s="71">
        <v>13.0</v>
      </c>
      <c r="H12" s="71">
        <v>0.0</v>
      </c>
      <c r="I12" s="71">
        <v>0.0</v>
      </c>
      <c r="J12" s="71">
        <v>5.0</v>
      </c>
      <c r="K12" s="58">
        <f t="shared" si="1"/>
        <v>779</v>
      </c>
      <c r="L12" s="59"/>
    </row>
    <row r="13" ht="14.25" customHeight="1">
      <c r="A13" s="80">
        <v>12.0</v>
      </c>
      <c r="B13" s="72"/>
      <c r="C13" s="74"/>
      <c r="D13" s="74"/>
      <c r="E13" s="74"/>
      <c r="F13" s="74"/>
      <c r="G13" s="74"/>
      <c r="H13" s="74"/>
      <c r="I13" s="74"/>
      <c r="J13" s="74"/>
      <c r="K13" s="58">
        <f t="shared" si="1"/>
        <v>0</v>
      </c>
      <c r="L13" s="59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8">
        <f t="shared" si="1"/>
        <v>0</v>
      </c>
      <c r="L14" s="59"/>
    </row>
    <row r="15" ht="14.25" customHeight="1">
      <c r="A15" s="55">
        <v>14.0</v>
      </c>
      <c r="B15" s="56" t="s">
        <v>395</v>
      </c>
      <c r="C15" s="57">
        <v>0.0</v>
      </c>
      <c r="D15" s="57">
        <v>473.0</v>
      </c>
      <c r="E15" s="57">
        <v>7.0</v>
      </c>
      <c r="F15" s="57">
        <v>1.0</v>
      </c>
      <c r="G15" s="57">
        <v>88.0</v>
      </c>
      <c r="H15" s="57">
        <v>0.0</v>
      </c>
      <c r="I15" s="57">
        <v>0.0</v>
      </c>
      <c r="J15" s="57">
        <v>188.0</v>
      </c>
      <c r="K15" s="58">
        <f t="shared" si="1"/>
        <v>757</v>
      </c>
      <c r="L15" s="59"/>
    </row>
    <row r="16" ht="14.25" customHeight="1">
      <c r="A16" s="55">
        <v>15.0</v>
      </c>
      <c r="B16" s="95" t="s">
        <v>403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96">
        <v>0.0</v>
      </c>
      <c r="I16" s="95">
        <v>0.0</v>
      </c>
      <c r="J16" s="95">
        <v>15.0</v>
      </c>
      <c r="K16" s="58">
        <f t="shared" si="1"/>
        <v>1119</v>
      </c>
      <c r="L16" s="59"/>
    </row>
    <row r="17" ht="14.25" customHeight="1">
      <c r="A17" s="55">
        <v>16.0</v>
      </c>
      <c r="B17" s="56" t="s">
        <v>404</v>
      </c>
      <c r="C17" s="57">
        <v>259.0</v>
      </c>
      <c r="D17" s="57">
        <v>1121.0</v>
      </c>
      <c r="E17" s="57">
        <v>3.0</v>
      </c>
      <c r="F17" s="57">
        <v>0.0</v>
      </c>
      <c r="G17" s="57">
        <v>14.0</v>
      </c>
      <c r="H17" s="57">
        <v>0.0</v>
      </c>
      <c r="I17" s="57">
        <v>0.0</v>
      </c>
      <c r="J17" s="57">
        <v>133.0</v>
      </c>
      <c r="K17" s="58">
        <f t="shared" si="1"/>
        <v>1530</v>
      </c>
      <c r="L17" s="59"/>
    </row>
    <row r="18" ht="14.25" customHeight="1">
      <c r="A18" s="55">
        <v>17.0</v>
      </c>
      <c r="B18" s="60" t="s">
        <v>405</v>
      </c>
      <c r="C18" s="68">
        <v>228.0</v>
      </c>
      <c r="D18" s="68">
        <v>52.0</v>
      </c>
      <c r="E18" s="68">
        <v>3.0</v>
      </c>
      <c r="F18" s="68">
        <v>1.0</v>
      </c>
      <c r="G18" s="68">
        <v>4.0</v>
      </c>
      <c r="H18" s="68">
        <v>0.0</v>
      </c>
      <c r="I18" s="68">
        <v>0.0</v>
      </c>
      <c r="J18" s="68">
        <v>5.0</v>
      </c>
      <c r="K18" s="58">
        <f t="shared" si="1"/>
        <v>293</v>
      </c>
      <c r="L18" s="59"/>
    </row>
    <row r="19" ht="14.25" customHeight="1">
      <c r="A19" s="55">
        <v>18.0</v>
      </c>
      <c r="B19" s="56" t="s">
        <v>406</v>
      </c>
      <c r="C19" s="57">
        <v>156.0</v>
      </c>
      <c r="D19" s="57">
        <v>972.0</v>
      </c>
      <c r="E19" s="57">
        <v>4.0</v>
      </c>
      <c r="F19" s="57">
        <v>0.0</v>
      </c>
      <c r="G19" s="57">
        <v>54.0</v>
      </c>
      <c r="H19" s="57">
        <v>0.0</v>
      </c>
      <c r="I19" s="57">
        <v>0.0</v>
      </c>
      <c r="J19" s="57">
        <v>116.0</v>
      </c>
      <c r="K19" s="58">
        <f t="shared" si="1"/>
        <v>1302</v>
      </c>
      <c r="L19" s="59"/>
    </row>
    <row r="20" ht="14.25" customHeight="1">
      <c r="A20" s="55">
        <v>19.0</v>
      </c>
      <c r="B20" s="60"/>
      <c r="C20" s="57"/>
      <c r="D20" s="57"/>
      <c r="E20" s="57"/>
      <c r="F20" s="57"/>
      <c r="G20" s="57"/>
      <c r="H20" s="57"/>
      <c r="I20" s="57"/>
      <c r="J20" s="57"/>
      <c r="K20" s="58">
        <f t="shared" si="1"/>
        <v>0</v>
      </c>
      <c r="L20" s="59"/>
    </row>
    <row r="21" ht="14.25" customHeight="1">
      <c r="A21" s="55">
        <v>20.0</v>
      </c>
      <c r="B21" s="69"/>
      <c r="C21" s="57"/>
      <c r="D21" s="57"/>
      <c r="E21" s="57"/>
      <c r="F21" s="57"/>
      <c r="G21" s="57"/>
      <c r="H21" s="57"/>
      <c r="I21" s="57"/>
      <c r="J21" s="57"/>
      <c r="K21" s="58">
        <f t="shared" si="1"/>
        <v>0</v>
      </c>
      <c r="L21" s="59"/>
    </row>
    <row r="22" ht="14.25" customHeight="1">
      <c r="A22" s="55">
        <v>21.0</v>
      </c>
      <c r="B22" s="56" t="s">
        <v>407</v>
      </c>
      <c r="C22" s="57">
        <v>202.0</v>
      </c>
      <c r="D22" s="57">
        <v>464.0</v>
      </c>
      <c r="E22" s="57">
        <v>6.0</v>
      </c>
      <c r="F22" s="57">
        <v>1.0</v>
      </c>
      <c r="G22" s="57">
        <v>82.0</v>
      </c>
      <c r="H22" s="57">
        <v>0.0</v>
      </c>
      <c r="I22" s="57">
        <v>0.0</v>
      </c>
      <c r="J22" s="57">
        <v>35.0</v>
      </c>
      <c r="K22" s="58">
        <f t="shared" si="1"/>
        <v>790</v>
      </c>
      <c r="L22" s="59"/>
    </row>
    <row r="23" ht="14.25" customHeight="1">
      <c r="A23" s="55">
        <v>22.0</v>
      </c>
      <c r="B23" s="56" t="s">
        <v>408</v>
      </c>
      <c r="C23" s="57">
        <v>290.0</v>
      </c>
      <c r="D23" s="57">
        <v>200.0</v>
      </c>
      <c r="E23" s="57">
        <v>2.0</v>
      </c>
      <c r="F23" s="57">
        <v>0.0</v>
      </c>
      <c r="G23" s="57">
        <v>53.0</v>
      </c>
      <c r="H23" s="57">
        <v>0.0</v>
      </c>
      <c r="I23" s="57">
        <v>0.0</v>
      </c>
      <c r="J23" s="57">
        <v>84.0</v>
      </c>
      <c r="K23" s="58">
        <f t="shared" si="1"/>
        <v>629</v>
      </c>
      <c r="L23" s="59"/>
    </row>
    <row r="24" ht="14.25" customHeight="1">
      <c r="A24" s="55">
        <v>23.0</v>
      </c>
      <c r="B24" s="97" t="s">
        <v>410</v>
      </c>
      <c r="C24" s="68">
        <v>109.0</v>
      </c>
      <c r="D24" s="68">
        <v>7.0</v>
      </c>
      <c r="E24" s="68">
        <v>0.0</v>
      </c>
      <c r="F24" s="68">
        <v>0.0</v>
      </c>
      <c r="G24" s="68">
        <v>8.0</v>
      </c>
      <c r="H24" s="68">
        <v>0.0</v>
      </c>
      <c r="I24" s="68">
        <v>0.0</v>
      </c>
      <c r="J24" s="68">
        <v>2.0</v>
      </c>
      <c r="K24" s="58">
        <f t="shared" si="1"/>
        <v>126</v>
      </c>
      <c r="L24" s="59"/>
    </row>
    <row r="25" ht="14.25" customHeight="1">
      <c r="A25" s="55">
        <v>24.0</v>
      </c>
      <c r="B25" s="98" t="s">
        <v>411</v>
      </c>
      <c r="C25" s="68">
        <v>0.0</v>
      </c>
      <c r="D25" s="68">
        <v>8.0</v>
      </c>
      <c r="E25" s="68">
        <v>0.0</v>
      </c>
      <c r="F25" s="68">
        <v>0.0</v>
      </c>
      <c r="G25" s="68">
        <v>10.0</v>
      </c>
      <c r="H25" s="68">
        <v>0.0</v>
      </c>
      <c r="I25" s="68">
        <v>0.0</v>
      </c>
      <c r="J25" s="68">
        <v>1.0</v>
      </c>
      <c r="K25" s="58">
        <f t="shared" si="1"/>
        <v>19</v>
      </c>
      <c r="L25" s="59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8">
        <f t="shared" si="1"/>
        <v>0</v>
      </c>
      <c r="L26" s="59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58">
        <f t="shared" si="1"/>
        <v>0</v>
      </c>
      <c r="L27" s="59"/>
    </row>
    <row r="28" ht="14.25" customHeight="1">
      <c r="A28" s="64">
        <v>27.0</v>
      </c>
      <c r="B28" s="79"/>
      <c r="C28" s="66"/>
      <c r="D28" s="57"/>
      <c r="E28" s="57"/>
      <c r="F28" s="57"/>
      <c r="G28" s="57"/>
      <c r="H28" s="57"/>
      <c r="I28" s="57"/>
      <c r="J28" s="57"/>
      <c r="K28" s="58">
        <f t="shared" si="1"/>
        <v>0</v>
      </c>
      <c r="L28" s="59"/>
    </row>
    <row r="29" ht="14.25" customHeight="1">
      <c r="A29" s="55">
        <v>28.0</v>
      </c>
      <c r="B29" s="62" t="s">
        <v>412</v>
      </c>
      <c r="C29" s="57">
        <v>111.0</v>
      </c>
      <c r="D29" s="57">
        <v>0.0</v>
      </c>
      <c r="E29" s="57">
        <v>7.0</v>
      </c>
      <c r="F29" s="57">
        <v>1.0</v>
      </c>
      <c r="G29" s="57">
        <v>97.0</v>
      </c>
      <c r="H29" s="57">
        <v>0.0</v>
      </c>
      <c r="I29" s="57">
        <v>0.0</v>
      </c>
      <c r="J29" s="57">
        <v>124.0</v>
      </c>
      <c r="K29" s="58">
        <f t="shared" si="1"/>
        <v>340</v>
      </c>
      <c r="L29" s="59"/>
    </row>
    <row r="30" ht="14.25" customHeight="1">
      <c r="A30" s="55">
        <v>29.0</v>
      </c>
      <c r="B30" s="78" t="s">
        <v>413</v>
      </c>
      <c r="C30" s="57">
        <v>422.0</v>
      </c>
      <c r="D30" s="57">
        <v>582.0</v>
      </c>
      <c r="E30" s="57">
        <v>5.0</v>
      </c>
      <c r="F30" s="57">
        <v>0.0</v>
      </c>
      <c r="G30" s="57">
        <v>14.0</v>
      </c>
      <c r="H30" s="57">
        <v>0.0</v>
      </c>
      <c r="I30" s="57">
        <v>0.0</v>
      </c>
      <c r="J30" s="57">
        <v>4.0</v>
      </c>
      <c r="K30" s="58">
        <f t="shared" si="1"/>
        <v>1027</v>
      </c>
      <c r="L30" s="59"/>
    </row>
    <row r="31" ht="14.25" customHeight="1">
      <c r="A31" s="64">
        <v>30.0</v>
      </c>
      <c r="B31" s="79" t="s">
        <v>414</v>
      </c>
      <c r="C31" s="67">
        <v>0.0</v>
      </c>
      <c r="D31" s="67">
        <v>10.0</v>
      </c>
      <c r="E31" s="68">
        <v>0.0</v>
      </c>
      <c r="F31" s="68">
        <v>0.0</v>
      </c>
      <c r="G31" s="68">
        <v>20.0</v>
      </c>
      <c r="H31" s="68">
        <v>0.0</v>
      </c>
      <c r="I31" s="68">
        <v>0.0</v>
      </c>
      <c r="J31" s="68">
        <v>5.0</v>
      </c>
      <c r="K31" s="58">
        <f t="shared" si="1"/>
        <v>35</v>
      </c>
      <c r="L31" s="59"/>
    </row>
    <row r="32" ht="14.25" customHeight="1">
      <c r="A32" s="80">
        <v>31.0</v>
      </c>
      <c r="B32" s="83" t="s">
        <v>414</v>
      </c>
      <c r="C32" s="68">
        <v>0.0</v>
      </c>
      <c r="D32" s="68">
        <v>0.0</v>
      </c>
      <c r="E32" s="68">
        <v>0.0</v>
      </c>
      <c r="F32" s="68">
        <v>0.0</v>
      </c>
      <c r="G32" s="68">
        <v>0.0</v>
      </c>
      <c r="H32" s="68">
        <v>0.0</v>
      </c>
      <c r="I32" s="68">
        <v>0.0</v>
      </c>
      <c r="J32" s="68">
        <v>0.0</v>
      </c>
      <c r="K32" s="58">
        <f t="shared" si="1"/>
        <v>0</v>
      </c>
      <c r="L32" s="59"/>
    </row>
    <row r="33" ht="6.75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9280</v>
      </c>
      <c r="D34" s="89">
        <f t="shared" si="2"/>
        <v>10506</v>
      </c>
      <c r="E34" s="89">
        <f t="shared" ref="E34:J34" si="3">E2+E3+E4+E5+E6+E7+E8+E9+E10+E11+E12+E13+E14+E15+E16+E17+E18+E19+E20+E21+E22+E23+E24+E25+E26+E27+E28+E29+E30+E31+E32+E33</f>
        <v>117</v>
      </c>
      <c r="F34" s="89">
        <f t="shared" si="3"/>
        <v>10</v>
      </c>
      <c r="G34" s="89">
        <f t="shared" si="3"/>
        <v>1105</v>
      </c>
      <c r="H34" s="89">
        <f t="shared" si="3"/>
        <v>0</v>
      </c>
      <c r="I34" s="89">
        <f t="shared" si="3"/>
        <v>0</v>
      </c>
      <c r="J34" s="89">
        <f t="shared" si="3"/>
        <v>1505</v>
      </c>
      <c r="K34" s="90">
        <f>K2+K3+K4+K5+K6+K7+K8+K9+K10+K11+K12+K13+K14+K15+K16+K17+K18+K19+K20+K21+K22+K23+K24+K25+K26+K27+K28+K29+K30+K31+K32</f>
        <v>22523</v>
      </c>
      <c r="L34" s="110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409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373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58">
        <f t="shared" ref="K2:K32" si="1">C2+D2+E2+F2+G2+H2+I2+J2</f>
        <v>0</v>
      </c>
      <c r="L2" s="93"/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58">
        <f t="shared" si="1"/>
        <v>0</v>
      </c>
      <c r="L3" s="94" t="s">
        <v>252</v>
      </c>
    </row>
    <row r="4" ht="14.25" customHeight="1">
      <c r="A4" s="64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75">
        <f t="shared" si="1"/>
        <v>0</v>
      </c>
      <c r="L4" s="59"/>
    </row>
    <row r="5" ht="14.25" customHeight="1">
      <c r="A5" s="64">
        <v>4.0</v>
      </c>
      <c r="B5" s="103" t="s">
        <v>415</v>
      </c>
      <c r="C5" s="102">
        <v>133.0</v>
      </c>
      <c r="D5" s="102">
        <v>205.0</v>
      </c>
      <c r="E5" s="102">
        <v>17.0</v>
      </c>
      <c r="F5" s="102">
        <v>0.0</v>
      </c>
      <c r="G5" s="102">
        <v>127.0</v>
      </c>
      <c r="H5" s="102">
        <v>0.0</v>
      </c>
      <c r="I5" s="102">
        <v>0.0</v>
      </c>
      <c r="J5" s="102">
        <v>21.0</v>
      </c>
      <c r="K5" s="75">
        <f t="shared" si="1"/>
        <v>503</v>
      </c>
      <c r="L5" s="59"/>
    </row>
    <row r="6" ht="14.25" customHeight="1">
      <c r="A6" s="64">
        <v>5.0</v>
      </c>
      <c r="B6" s="104" t="s">
        <v>416</v>
      </c>
      <c r="C6" s="105">
        <v>621.0</v>
      </c>
      <c r="D6" s="105">
        <v>555.0</v>
      </c>
      <c r="E6" s="105">
        <v>5.0</v>
      </c>
      <c r="F6" s="105">
        <v>0.0</v>
      </c>
      <c r="G6" s="105">
        <v>13.0</v>
      </c>
      <c r="H6" s="105">
        <v>0.0</v>
      </c>
      <c r="I6" s="105">
        <v>0.0</v>
      </c>
      <c r="J6" s="105">
        <v>181.0</v>
      </c>
      <c r="K6" s="75">
        <f t="shared" si="1"/>
        <v>1375</v>
      </c>
      <c r="L6" s="59"/>
    </row>
    <row r="7" ht="14.25" customHeight="1">
      <c r="A7" s="64">
        <v>6.0</v>
      </c>
      <c r="B7" s="104" t="s">
        <v>417</v>
      </c>
      <c r="C7" s="105">
        <v>258.0</v>
      </c>
      <c r="D7" s="105">
        <v>8.0</v>
      </c>
      <c r="E7" s="105">
        <v>0.0</v>
      </c>
      <c r="F7" s="105">
        <v>1.0</v>
      </c>
      <c r="G7" s="105">
        <v>4.0</v>
      </c>
      <c r="H7" s="105">
        <v>0.0</v>
      </c>
      <c r="I7" s="105">
        <v>0.0</v>
      </c>
      <c r="J7" s="105">
        <v>18.0</v>
      </c>
      <c r="K7" s="75">
        <f t="shared" si="1"/>
        <v>289</v>
      </c>
      <c r="L7" s="59"/>
    </row>
    <row r="8" ht="14.25" customHeight="1">
      <c r="A8" s="64">
        <v>7.0</v>
      </c>
      <c r="B8" s="101" t="s">
        <v>418</v>
      </c>
      <c r="C8" s="102">
        <v>108.0</v>
      </c>
      <c r="D8" s="102">
        <v>9.0</v>
      </c>
      <c r="E8" s="102">
        <v>2.0</v>
      </c>
      <c r="F8" s="102">
        <v>0.0</v>
      </c>
      <c r="G8" s="102">
        <v>1.0</v>
      </c>
      <c r="H8" s="102">
        <v>0.0</v>
      </c>
      <c r="I8" s="102">
        <v>0.0</v>
      </c>
      <c r="J8" s="102">
        <v>18.0</v>
      </c>
      <c r="K8" s="75">
        <f t="shared" si="1"/>
        <v>138</v>
      </c>
      <c r="L8" s="59"/>
    </row>
    <row r="9" ht="14.25" customHeight="1">
      <c r="A9" s="64">
        <v>8.0</v>
      </c>
      <c r="B9" s="101" t="s">
        <v>419</v>
      </c>
      <c r="C9" s="102">
        <v>161.0</v>
      </c>
      <c r="D9" s="102">
        <v>393.0</v>
      </c>
      <c r="E9" s="102">
        <v>3.0</v>
      </c>
      <c r="F9" s="102">
        <v>0.0</v>
      </c>
      <c r="G9" s="102">
        <v>8.0</v>
      </c>
      <c r="H9" s="102">
        <v>0.0</v>
      </c>
      <c r="I9" s="102">
        <v>0.0</v>
      </c>
      <c r="J9" s="102">
        <v>75.0</v>
      </c>
      <c r="K9" s="75">
        <f t="shared" si="1"/>
        <v>640</v>
      </c>
      <c r="L9" s="59"/>
    </row>
    <row r="10" ht="14.25" customHeight="1">
      <c r="A10" s="64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75">
        <f t="shared" si="1"/>
        <v>0</v>
      </c>
      <c r="L10" s="59"/>
    </row>
    <row r="11" ht="14.25" customHeight="1">
      <c r="A11" s="64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75">
        <f t="shared" si="1"/>
        <v>0</v>
      </c>
      <c r="L11" s="94" t="s">
        <v>252</v>
      </c>
    </row>
    <row r="12" ht="14.25" customHeight="1">
      <c r="A12" s="64">
        <v>11.0</v>
      </c>
      <c r="B12" s="101" t="s">
        <v>420</v>
      </c>
      <c r="C12" s="102">
        <v>190.0</v>
      </c>
      <c r="D12" s="102">
        <v>145.0</v>
      </c>
      <c r="E12" s="102">
        <v>5.0</v>
      </c>
      <c r="F12" s="102">
        <v>0.0</v>
      </c>
      <c r="G12" s="102">
        <v>69.0</v>
      </c>
      <c r="H12" s="102">
        <v>0.0</v>
      </c>
      <c r="I12" s="102">
        <v>0.0</v>
      </c>
      <c r="J12" s="102">
        <v>14.0</v>
      </c>
      <c r="K12" s="75">
        <f t="shared" si="1"/>
        <v>423</v>
      </c>
      <c r="L12" s="59"/>
    </row>
    <row r="13" ht="14.25" customHeight="1">
      <c r="A13" s="107">
        <v>12.0</v>
      </c>
      <c r="B13" s="101" t="s">
        <v>421</v>
      </c>
      <c r="C13" s="102">
        <v>333.0</v>
      </c>
      <c r="D13" s="102">
        <v>387.0</v>
      </c>
      <c r="E13" s="102">
        <v>4.0</v>
      </c>
      <c r="F13" s="102">
        <v>0.0</v>
      </c>
      <c r="G13" s="102">
        <v>17.0</v>
      </c>
      <c r="H13" s="102">
        <v>0.0</v>
      </c>
      <c r="I13" s="102">
        <v>0.0</v>
      </c>
      <c r="J13" s="102">
        <v>5.0</v>
      </c>
      <c r="K13" s="75">
        <f t="shared" si="1"/>
        <v>746</v>
      </c>
      <c r="L13" s="59"/>
    </row>
    <row r="14" ht="14.25" customHeight="1">
      <c r="A14" s="64">
        <v>13.0</v>
      </c>
      <c r="B14" s="101" t="s">
        <v>422</v>
      </c>
      <c r="C14" s="102">
        <v>210.0</v>
      </c>
      <c r="D14" s="102">
        <v>29.0</v>
      </c>
      <c r="E14" s="102">
        <v>7.0</v>
      </c>
      <c r="F14" s="102">
        <v>0.0</v>
      </c>
      <c r="G14" s="102">
        <v>17.0</v>
      </c>
      <c r="H14" s="102">
        <v>0.0</v>
      </c>
      <c r="I14" s="102">
        <v>0.0</v>
      </c>
      <c r="J14" s="102">
        <v>7.0</v>
      </c>
      <c r="K14" s="75">
        <f t="shared" si="1"/>
        <v>270</v>
      </c>
      <c r="L14" s="59"/>
    </row>
    <row r="15" ht="14.25" customHeight="1">
      <c r="A15" s="64">
        <v>14.0</v>
      </c>
      <c r="B15" s="101" t="s">
        <v>423</v>
      </c>
      <c r="C15" s="102">
        <v>371.0</v>
      </c>
      <c r="D15" s="102">
        <v>28.0</v>
      </c>
      <c r="E15" s="102">
        <v>9.0</v>
      </c>
      <c r="F15" s="102">
        <v>0.0</v>
      </c>
      <c r="G15" s="102">
        <v>4.0</v>
      </c>
      <c r="H15" s="102">
        <v>0.0</v>
      </c>
      <c r="I15" s="102">
        <v>0.0</v>
      </c>
      <c r="J15" s="102">
        <v>14.0</v>
      </c>
      <c r="K15" s="75">
        <f t="shared" si="1"/>
        <v>426</v>
      </c>
      <c r="L15" s="59"/>
    </row>
    <row r="16" ht="14.25" customHeight="1">
      <c r="A16" s="64">
        <v>15.0</v>
      </c>
      <c r="B16" s="104" t="s">
        <v>424</v>
      </c>
      <c r="C16" s="105">
        <v>186.0</v>
      </c>
      <c r="D16" s="105">
        <v>349.0</v>
      </c>
      <c r="E16" s="105">
        <v>9.0</v>
      </c>
      <c r="F16" s="105">
        <v>0.0</v>
      </c>
      <c r="G16" s="105">
        <v>9.0</v>
      </c>
      <c r="H16" s="108">
        <v>0.0</v>
      </c>
      <c r="I16" s="105">
        <v>0.0</v>
      </c>
      <c r="J16" s="105">
        <v>89.0</v>
      </c>
      <c r="K16" s="75">
        <f t="shared" si="1"/>
        <v>642</v>
      </c>
      <c r="L16" s="59"/>
    </row>
    <row r="17" ht="14.25" customHeight="1">
      <c r="A17" s="64">
        <v>16.0</v>
      </c>
      <c r="J17" s="109"/>
      <c r="K17" s="75">
        <f t="shared" si="1"/>
        <v>0</v>
      </c>
      <c r="L17" s="59"/>
    </row>
    <row r="18" ht="14.25" customHeight="1">
      <c r="A18" s="64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75">
        <f t="shared" si="1"/>
        <v>0</v>
      </c>
      <c r="L18" s="59"/>
    </row>
    <row r="19" ht="14.25" customHeight="1">
      <c r="A19" s="64">
        <v>18.0</v>
      </c>
      <c r="B19" s="101" t="s">
        <v>425</v>
      </c>
      <c r="C19" s="102">
        <v>190.0</v>
      </c>
      <c r="D19" s="102">
        <v>47.0</v>
      </c>
      <c r="E19" s="102">
        <v>25.0</v>
      </c>
      <c r="F19" s="102">
        <v>1.0</v>
      </c>
      <c r="G19" s="102">
        <v>27.0</v>
      </c>
      <c r="H19" s="102">
        <v>0.0</v>
      </c>
      <c r="I19" s="102">
        <v>0.0</v>
      </c>
      <c r="J19" s="102">
        <v>79.0</v>
      </c>
      <c r="K19" s="75">
        <f t="shared" si="1"/>
        <v>369</v>
      </c>
      <c r="L19" s="59"/>
    </row>
    <row r="20" ht="14.25" customHeight="1">
      <c r="A20" s="64">
        <v>19.0</v>
      </c>
      <c r="B20" s="103" t="s">
        <v>426</v>
      </c>
      <c r="C20" s="102">
        <v>193.0</v>
      </c>
      <c r="D20" s="102">
        <v>404.0</v>
      </c>
      <c r="E20" s="102">
        <v>12.0</v>
      </c>
      <c r="F20" s="102">
        <v>1.0</v>
      </c>
      <c r="G20" s="102">
        <v>10.0</v>
      </c>
      <c r="H20" s="102">
        <v>0.0</v>
      </c>
      <c r="I20" s="102">
        <v>0.0</v>
      </c>
      <c r="J20" s="102">
        <v>0.0</v>
      </c>
      <c r="K20" s="75">
        <f t="shared" si="1"/>
        <v>620</v>
      </c>
      <c r="L20" s="59"/>
    </row>
    <row r="21" ht="14.25" customHeight="1">
      <c r="A21" s="64">
        <v>20.0</v>
      </c>
      <c r="B21" s="101" t="s">
        <v>428</v>
      </c>
      <c r="C21" s="102">
        <v>116.0</v>
      </c>
      <c r="D21" s="102">
        <v>25.0</v>
      </c>
      <c r="E21" s="102">
        <v>3.0</v>
      </c>
      <c r="F21" s="102">
        <v>0.0</v>
      </c>
      <c r="G21" s="102">
        <v>16.0</v>
      </c>
      <c r="H21" s="102">
        <v>0.0</v>
      </c>
      <c r="I21" s="102">
        <v>0.0</v>
      </c>
      <c r="J21" s="102">
        <v>6.0</v>
      </c>
      <c r="K21" s="75">
        <f t="shared" si="1"/>
        <v>166</v>
      </c>
      <c r="L21" s="59"/>
    </row>
    <row r="22" ht="14.25" customHeight="1">
      <c r="A22" s="64">
        <v>21.0</v>
      </c>
      <c r="B22" s="101" t="s">
        <v>430</v>
      </c>
      <c r="C22" s="102">
        <v>136.0</v>
      </c>
      <c r="D22" s="102">
        <v>344.0</v>
      </c>
      <c r="E22" s="102">
        <v>4.0</v>
      </c>
      <c r="F22" s="102">
        <v>0.0</v>
      </c>
      <c r="G22" s="102">
        <v>16.0</v>
      </c>
      <c r="H22" s="102">
        <v>0.0</v>
      </c>
      <c r="I22" s="102">
        <v>0.0</v>
      </c>
      <c r="J22" s="102">
        <v>12.0</v>
      </c>
      <c r="K22" s="75">
        <f t="shared" si="1"/>
        <v>512</v>
      </c>
      <c r="L22" s="59"/>
    </row>
    <row r="23" ht="14.25" customHeight="1">
      <c r="A23" s="64">
        <v>22.0</v>
      </c>
      <c r="B23" s="101" t="s">
        <v>431</v>
      </c>
      <c r="C23" s="102">
        <v>102.0</v>
      </c>
      <c r="D23" s="102">
        <v>19.0</v>
      </c>
      <c r="E23" s="102">
        <v>1.0</v>
      </c>
      <c r="F23" s="102">
        <v>1.0</v>
      </c>
      <c r="G23" s="102">
        <v>11.0</v>
      </c>
      <c r="H23" s="102">
        <v>0.0</v>
      </c>
      <c r="I23" s="102">
        <v>0.0</v>
      </c>
      <c r="J23" s="102">
        <v>70.0</v>
      </c>
      <c r="K23" s="75">
        <f t="shared" si="1"/>
        <v>204</v>
      </c>
      <c r="L23" s="59"/>
    </row>
    <row r="24" ht="14.25" customHeight="1">
      <c r="A24" s="64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75">
        <f t="shared" si="1"/>
        <v>0</v>
      </c>
      <c r="L24" s="59"/>
    </row>
    <row r="25" ht="14.25" customHeight="1">
      <c r="A25" s="64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75">
        <f t="shared" si="1"/>
        <v>0</v>
      </c>
      <c r="L25" s="59"/>
    </row>
    <row r="26" ht="14.25" customHeight="1">
      <c r="A26" s="64">
        <v>25.0</v>
      </c>
      <c r="B26" s="101" t="s">
        <v>433</v>
      </c>
      <c r="C26" s="102">
        <v>128.0</v>
      </c>
      <c r="D26" s="102">
        <v>42.0</v>
      </c>
      <c r="E26" s="102">
        <v>8.0</v>
      </c>
      <c r="F26" s="102">
        <v>0.0</v>
      </c>
      <c r="G26" s="102">
        <v>69.0</v>
      </c>
      <c r="H26" s="102">
        <v>0.0</v>
      </c>
      <c r="I26" s="102">
        <v>0.0</v>
      </c>
      <c r="J26" s="102">
        <v>158.0</v>
      </c>
      <c r="K26" s="75">
        <f t="shared" si="1"/>
        <v>405</v>
      </c>
      <c r="L26" s="59"/>
    </row>
    <row r="27" ht="14.25" customHeight="1">
      <c r="A27" s="64">
        <v>26.0</v>
      </c>
      <c r="B27" s="104" t="s">
        <v>436</v>
      </c>
      <c r="C27" s="102">
        <v>227.0</v>
      </c>
      <c r="D27" s="102">
        <v>319.0</v>
      </c>
      <c r="E27" s="102">
        <v>2.0</v>
      </c>
      <c r="F27" s="102">
        <v>1.0</v>
      </c>
      <c r="G27" s="102">
        <v>17.0</v>
      </c>
      <c r="H27" s="102">
        <v>0.0</v>
      </c>
      <c r="I27" s="102">
        <v>0.0</v>
      </c>
      <c r="J27" s="102">
        <v>5.0</v>
      </c>
      <c r="K27" s="75">
        <f t="shared" si="1"/>
        <v>571</v>
      </c>
      <c r="L27" s="59"/>
    </row>
    <row r="28" ht="14.25" customHeight="1">
      <c r="A28" s="64">
        <v>27.0</v>
      </c>
      <c r="B28" s="103" t="s">
        <v>437</v>
      </c>
      <c r="C28" s="102">
        <v>96.0</v>
      </c>
      <c r="D28" s="102">
        <v>11.0</v>
      </c>
      <c r="E28" s="102">
        <v>1.0</v>
      </c>
      <c r="F28" s="102">
        <v>0.0</v>
      </c>
      <c r="G28" s="102">
        <v>16.0</v>
      </c>
      <c r="H28" s="102">
        <v>0.0</v>
      </c>
      <c r="I28" s="102">
        <v>0.0</v>
      </c>
      <c r="J28" s="102">
        <v>5.0</v>
      </c>
      <c r="K28" s="75">
        <f t="shared" si="1"/>
        <v>129</v>
      </c>
      <c r="L28" s="59"/>
    </row>
    <row r="29" ht="14.25" customHeight="1">
      <c r="A29" s="64">
        <v>28.0</v>
      </c>
      <c r="B29" s="101" t="s">
        <v>439</v>
      </c>
      <c r="C29" s="102">
        <v>89.0</v>
      </c>
      <c r="D29" s="102">
        <v>71.0</v>
      </c>
      <c r="E29" s="102">
        <v>2.0</v>
      </c>
      <c r="F29" s="102">
        <v>0.0</v>
      </c>
      <c r="G29" s="102">
        <v>13.0</v>
      </c>
      <c r="H29" s="102">
        <v>0.0</v>
      </c>
      <c r="I29" s="102">
        <v>0.0</v>
      </c>
      <c r="J29" s="102">
        <v>1.0</v>
      </c>
      <c r="K29" s="75">
        <f t="shared" si="1"/>
        <v>176</v>
      </c>
      <c r="L29" s="59"/>
    </row>
    <row r="30" ht="14.25" customHeight="1">
      <c r="A30" s="64">
        <v>29.0</v>
      </c>
      <c r="B30" s="101" t="s">
        <v>440</v>
      </c>
      <c r="C30" s="102">
        <v>135.0</v>
      </c>
      <c r="D30" s="102">
        <v>262.0</v>
      </c>
      <c r="E30" s="102">
        <v>2.0</v>
      </c>
      <c r="F30" s="102">
        <v>0.0</v>
      </c>
      <c r="G30" s="102">
        <v>22.0</v>
      </c>
      <c r="H30" s="102">
        <v>0.0</v>
      </c>
      <c r="I30" s="102">
        <v>0.0</v>
      </c>
      <c r="J30" s="102">
        <v>2.0</v>
      </c>
      <c r="K30" s="75">
        <f t="shared" si="1"/>
        <v>423</v>
      </c>
      <c r="L30" s="59"/>
    </row>
    <row r="31" ht="14.25" customHeight="1">
      <c r="A31" s="64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5">
        <f t="shared" si="1"/>
        <v>0</v>
      </c>
      <c r="L31" s="59"/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58">
        <f t="shared" si="1"/>
        <v>0</v>
      </c>
      <c r="L32" s="59"/>
    </row>
    <row r="33" ht="6.75" customHeight="1">
      <c r="A33" s="84">
        <v>31.0</v>
      </c>
      <c r="B33" s="98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C2+C3+C4+C5+C6+C7+C8+C9+C10+C11+C12+C13+C14+C15+C16+C19+C18+C19+C20+C21+C22+C23+C24+C25+C26+C27+C28+C29+C30+C31+C32</f>
        <v>4173</v>
      </c>
      <c r="D34" s="89">
        <f t="shared" si="2"/>
        <v>3699</v>
      </c>
      <c r="E34" s="89">
        <f t="shared" ref="E34:J34" si="3">E2+E3+E4+E5+E6+E7+E8+E9+E10+E11+E12+E13+E14+E15+E16+E19+E18+E19+E20+E21+E22+E23+E24+E25+E26+E27+E28+E29+E30+E31+E32+E33</f>
        <v>146</v>
      </c>
      <c r="F34" s="89">
        <f t="shared" si="3"/>
        <v>6</v>
      </c>
      <c r="G34" s="89">
        <f t="shared" si="3"/>
        <v>513</v>
      </c>
      <c r="H34" s="89">
        <f t="shared" si="3"/>
        <v>0</v>
      </c>
      <c r="I34" s="89">
        <f t="shared" si="3"/>
        <v>0</v>
      </c>
      <c r="J34" s="89">
        <f t="shared" si="3"/>
        <v>859</v>
      </c>
      <c r="K34" s="90">
        <f>K2+K3+K4+K5+K6+K7+K8+K9+K10+K11+K12+K13+K14+K15+K16+K17+K18+K19+K20+K21+K22+K23+K24+K25+K26+K27+K28+K29+K30+K31+K32</f>
        <v>9027</v>
      </c>
      <c r="L34" s="110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427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373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98" t="s">
        <v>429</v>
      </c>
      <c r="C2" s="68">
        <v>133.0</v>
      </c>
      <c r="D2" s="68">
        <v>40.0</v>
      </c>
      <c r="E2" s="68">
        <v>42.0</v>
      </c>
      <c r="F2" s="68">
        <v>1.0</v>
      </c>
      <c r="G2" s="68">
        <v>39.0</v>
      </c>
      <c r="H2" s="68">
        <v>0.0</v>
      </c>
      <c r="I2" s="68">
        <v>0.0</v>
      </c>
      <c r="J2" s="68">
        <v>161.0</v>
      </c>
      <c r="K2" s="58">
        <f t="shared" ref="K2:K6" si="1">C2+D2+E2+F2+G2+H2+I2+J2</f>
        <v>416</v>
      </c>
      <c r="L2" s="93"/>
    </row>
    <row r="3" ht="14.25" customHeight="1">
      <c r="A3" s="55">
        <v>2.0</v>
      </c>
      <c r="B3" s="99" t="s">
        <v>432</v>
      </c>
      <c r="C3" s="100">
        <v>152.0</v>
      </c>
      <c r="D3" s="100">
        <v>280.0</v>
      </c>
      <c r="E3" s="100">
        <v>2.0</v>
      </c>
      <c r="F3" s="100">
        <v>0.0</v>
      </c>
      <c r="G3" s="100">
        <v>17.0</v>
      </c>
      <c r="H3" s="100">
        <v>0.0</v>
      </c>
      <c r="I3" s="100">
        <v>0.0</v>
      </c>
      <c r="J3" s="100">
        <v>1.0</v>
      </c>
      <c r="K3" s="58">
        <f t="shared" si="1"/>
        <v>452</v>
      </c>
      <c r="L3" s="94" t="s">
        <v>252</v>
      </c>
    </row>
    <row r="4" ht="14.25" customHeight="1">
      <c r="A4" s="64">
        <v>3.0</v>
      </c>
      <c r="B4" s="101" t="s">
        <v>434</v>
      </c>
      <c r="C4" s="102">
        <v>82.0</v>
      </c>
      <c r="D4" s="102">
        <v>15.0</v>
      </c>
      <c r="E4" s="102">
        <v>2.0</v>
      </c>
      <c r="F4" s="102">
        <v>0.0</v>
      </c>
      <c r="G4" s="102">
        <v>10.0</v>
      </c>
      <c r="H4" s="102">
        <v>0.0</v>
      </c>
      <c r="I4" s="102">
        <v>0.0</v>
      </c>
      <c r="J4" s="102">
        <v>1.0</v>
      </c>
      <c r="K4" s="75">
        <f t="shared" si="1"/>
        <v>110</v>
      </c>
      <c r="L4" s="59"/>
    </row>
    <row r="5" ht="14.25" customHeight="1">
      <c r="A5" s="64">
        <v>4.0</v>
      </c>
      <c r="B5" s="103" t="s">
        <v>435</v>
      </c>
      <c r="C5" s="102">
        <v>101.0</v>
      </c>
      <c r="D5" s="102">
        <v>12.0</v>
      </c>
      <c r="E5" s="102">
        <v>1.0</v>
      </c>
      <c r="F5" s="102">
        <v>0.0</v>
      </c>
      <c r="G5" s="102">
        <v>20.0</v>
      </c>
      <c r="H5" s="102">
        <v>0.0</v>
      </c>
      <c r="I5" s="102">
        <v>0.0</v>
      </c>
      <c r="J5" s="102">
        <v>7.0</v>
      </c>
      <c r="K5" s="75">
        <f t="shared" si="1"/>
        <v>141</v>
      </c>
      <c r="L5" s="59"/>
    </row>
    <row r="6" ht="14.25" customHeight="1">
      <c r="A6" s="64">
        <v>5.0</v>
      </c>
      <c r="B6" s="104" t="s">
        <v>414</v>
      </c>
      <c r="C6" s="105">
        <v>0.0</v>
      </c>
      <c r="D6" s="105">
        <v>274.0</v>
      </c>
      <c r="E6" s="105">
        <v>3.0</v>
      </c>
      <c r="F6" s="105">
        <v>0.0</v>
      </c>
      <c r="G6" s="105">
        <v>10.0</v>
      </c>
      <c r="H6" s="105">
        <v>0.0</v>
      </c>
      <c r="I6" s="105">
        <v>0.0</v>
      </c>
      <c r="J6" s="105">
        <v>4.0</v>
      </c>
      <c r="K6" s="75">
        <f t="shared" si="1"/>
        <v>291</v>
      </c>
      <c r="L6" s="59"/>
    </row>
    <row r="7" ht="14.25" customHeight="1">
      <c r="A7" s="64">
        <v>6.0</v>
      </c>
      <c r="L7" s="59"/>
    </row>
    <row r="8" ht="14.25" customHeight="1">
      <c r="A8" s="64">
        <v>7.0</v>
      </c>
      <c r="L8" s="59"/>
    </row>
    <row r="9" ht="14.25" customHeight="1">
      <c r="A9" s="64">
        <v>8.0</v>
      </c>
      <c r="B9" s="104" t="s">
        <v>438</v>
      </c>
      <c r="C9" s="105">
        <v>230.0</v>
      </c>
      <c r="D9" s="105">
        <v>45.0</v>
      </c>
      <c r="E9" s="105">
        <v>3.0</v>
      </c>
      <c r="F9" s="105">
        <v>1.0</v>
      </c>
      <c r="G9" s="105">
        <v>40.0</v>
      </c>
      <c r="H9" s="105">
        <v>0.0</v>
      </c>
      <c r="I9" s="105">
        <v>0.0</v>
      </c>
      <c r="J9" s="105">
        <v>121.0</v>
      </c>
      <c r="K9" s="75">
        <f t="shared" ref="K9:K32" si="2">C9+D9+E9+F9+G9+H9+I9+J9</f>
        <v>440</v>
      </c>
      <c r="L9" s="59"/>
    </row>
    <row r="10" ht="14.25" customHeight="1">
      <c r="A10" s="64">
        <v>9.0</v>
      </c>
      <c r="B10" s="101" t="s">
        <v>441</v>
      </c>
      <c r="C10" s="102">
        <v>218.0</v>
      </c>
      <c r="D10" s="102">
        <v>21.0</v>
      </c>
      <c r="E10" s="102">
        <v>3.0</v>
      </c>
      <c r="F10" s="102">
        <v>0.0</v>
      </c>
      <c r="G10" s="102">
        <v>4.0</v>
      </c>
      <c r="H10" s="102">
        <v>0.0</v>
      </c>
      <c r="I10" s="102">
        <v>0.0</v>
      </c>
      <c r="J10" s="102">
        <v>37.0</v>
      </c>
      <c r="K10" s="75">
        <f t="shared" si="2"/>
        <v>283</v>
      </c>
      <c r="L10" s="59"/>
    </row>
    <row r="11" ht="14.25" customHeight="1">
      <c r="A11" s="64">
        <v>10.0</v>
      </c>
      <c r="B11" s="101" t="s">
        <v>442</v>
      </c>
      <c r="C11" s="106">
        <v>61.0</v>
      </c>
      <c r="D11" s="106">
        <v>297.0</v>
      </c>
      <c r="E11" s="106">
        <v>0.0</v>
      </c>
      <c r="F11" s="106">
        <v>0.0</v>
      </c>
      <c r="G11" s="106">
        <v>3.0</v>
      </c>
      <c r="H11" s="106">
        <v>0.0</v>
      </c>
      <c r="I11" s="106">
        <v>0.0</v>
      </c>
      <c r="J11" s="106">
        <v>7.0</v>
      </c>
      <c r="K11" s="75">
        <f t="shared" si="2"/>
        <v>368</v>
      </c>
      <c r="L11" s="94" t="s">
        <v>252</v>
      </c>
    </row>
    <row r="12" ht="14.25" customHeight="1">
      <c r="A12" s="64">
        <v>11.0</v>
      </c>
      <c r="B12" s="101" t="s">
        <v>443</v>
      </c>
      <c r="C12" s="102">
        <v>101.0</v>
      </c>
      <c r="D12" s="102">
        <v>10.0</v>
      </c>
      <c r="E12" s="102">
        <v>1.0</v>
      </c>
      <c r="F12" s="102">
        <v>1.0</v>
      </c>
      <c r="G12" s="102">
        <v>6.0</v>
      </c>
      <c r="H12" s="102">
        <v>0.0</v>
      </c>
      <c r="I12" s="102">
        <v>0.0</v>
      </c>
      <c r="J12" s="102">
        <v>44.0</v>
      </c>
      <c r="K12" s="75">
        <f t="shared" si="2"/>
        <v>163</v>
      </c>
      <c r="L12" s="59"/>
    </row>
    <row r="13" ht="14.25" customHeight="1">
      <c r="A13" s="107">
        <v>12.0</v>
      </c>
      <c r="B13" s="101" t="s">
        <v>444</v>
      </c>
      <c r="C13" s="102">
        <v>101.0</v>
      </c>
      <c r="D13" s="102">
        <v>175.0</v>
      </c>
      <c r="E13" s="102">
        <v>4.0</v>
      </c>
      <c r="F13" s="102">
        <v>1.0</v>
      </c>
      <c r="G13" s="102">
        <v>8.0</v>
      </c>
      <c r="H13" s="102">
        <v>0.0</v>
      </c>
      <c r="I13" s="102">
        <v>0.0</v>
      </c>
      <c r="J13" s="102">
        <v>6.0</v>
      </c>
      <c r="K13" s="75">
        <f t="shared" si="2"/>
        <v>295</v>
      </c>
      <c r="L13" s="59"/>
    </row>
    <row r="14" ht="14.25" customHeight="1">
      <c r="A14" s="64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5">
        <f t="shared" si="2"/>
        <v>0</v>
      </c>
      <c r="L14" s="59"/>
    </row>
    <row r="15" ht="14.25" customHeight="1">
      <c r="A15" s="64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75">
        <f t="shared" si="2"/>
        <v>0</v>
      </c>
      <c r="L15" s="59"/>
    </row>
    <row r="16" ht="14.25" customHeight="1">
      <c r="A16" s="64">
        <v>15.0</v>
      </c>
      <c r="B16" s="104"/>
      <c r="C16" s="105"/>
      <c r="D16" s="105"/>
      <c r="E16" s="105"/>
      <c r="F16" s="105"/>
      <c r="G16" s="105"/>
      <c r="H16" s="108"/>
      <c r="I16" s="105"/>
      <c r="J16" s="105"/>
      <c r="K16" s="75">
        <f t="shared" si="2"/>
        <v>0</v>
      </c>
      <c r="L16" s="59"/>
    </row>
    <row r="17" ht="14.25" customHeight="1">
      <c r="A17" s="64">
        <v>16.0</v>
      </c>
      <c r="B17" s="104" t="s">
        <v>445</v>
      </c>
      <c r="C17" s="105">
        <v>411.0</v>
      </c>
      <c r="D17" s="105">
        <v>18.0</v>
      </c>
      <c r="E17" s="105">
        <v>17.0</v>
      </c>
      <c r="F17" s="105">
        <v>0.0</v>
      </c>
      <c r="G17" s="105">
        <v>38.0</v>
      </c>
      <c r="H17" s="108">
        <v>0.0</v>
      </c>
      <c r="I17" s="105">
        <v>0.0</v>
      </c>
      <c r="J17" s="105">
        <v>14.0</v>
      </c>
      <c r="K17" s="75">
        <f t="shared" si="2"/>
        <v>498</v>
      </c>
      <c r="L17" s="59"/>
    </row>
    <row r="18" ht="14.25" customHeight="1">
      <c r="A18" s="64">
        <v>17.0</v>
      </c>
      <c r="B18" s="103" t="s">
        <v>446</v>
      </c>
      <c r="C18" s="106">
        <v>120.0</v>
      </c>
      <c r="D18" s="106">
        <v>351.0</v>
      </c>
      <c r="E18" s="106">
        <v>3.0</v>
      </c>
      <c r="F18" s="106">
        <v>0.0</v>
      </c>
      <c r="G18" s="106">
        <v>2.0</v>
      </c>
      <c r="H18" s="106">
        <v>0.0</v>
      </c>
      <c r="I18" s="106">
        <v>0.0</v>
      </c>
      <c r="J18" s="106">
        <v>89.0</v>
      </c>
      <c r="K18" s="75">
        <f t="shared" si="2"/>
        <v>565</v>
      </c>
      <c r="L18" s="59"/>
    </row>
    <row r="19" ht="14.25" customHeight="1">
      <c r="A19" s="64">
        <v>18.0</v>
      </c>
      <c r="B19" s="101" t="s">
        <v>447</v>
      </c>
      <c r="C19" s="102">
        <v>135.0</v>
      </c>
      <c r="D19" s="102">
        <v>24.0</v>
      </c>
      <c r="E19" s="102">
        <v>7.0</v>
      </c>
      <c r="F19" s="102">
        <v>0.0</v>
      </c>
      <c r="G19" s="102">
        <v>2.0</v>
      </c>
      <c r="H19" s="102">
        <v>0.0</v>
      </c>
      <c r="I19" s="102">
        <v>0.0</v>
      </c>
      <c r="J19" s="102">
        <v>16.0</v>
      </c>
      <c r="K19" s="75">
        <f t="shared" si="2"/>
        <v>184</v>
      </c>
      <c r="L19" s="59"/>
    </row>
    <row r="20" ht="14.25" customHeight="1">
      <c r="A20" s="64">
        <v>19.0</v>
      </c>
      <c r="B20" s="103" t="s">
        <v>448</v>
      </c>
      <c r="C20" s="102">
        <v>94.0</v>
      </c>
      <c r="D20" s="102">
        <v>237.0</v>
      </c>
      <c r="E20" s="102">
        <v>4.0</v>
      </c>
      <c r="F20" s="102">
        <v>0.0</v>
      </c>
      <c r="G20" s="102">
        <v>0.0</v>
      </c>
      <c r="H20" s="102">
        <v>0.0</v>
      </c>
      <c r="I20" s="102">
        <v>0.0</v>
      </c>
      <c r="J20" s="102">
        <v>0.0</v>
      </c>
      <c r="K20" s="75">
        <f t="shared" si="2"/>
        <v>335</v>
      </c>
      <c r="L20" s="59"/>
    </row>
    <row r="21" ht="14.25" customHeight="1">
      <c r="A21" s="64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5">
        <f t="shared" si="2"/>
        <v>0</v>
      </c>
      <c r="L21" s="59"/>
    </row>
    <row r="22" ht="14.25" customHeight="1">
      <c r="A22" s="64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75">
        <f t="shared" si="2"/>
        <v>0</v>
      </c>
      <c r="L22" s="59"/>
    </row>
    <row r="23" ht="14.25" customHeight="1">
      <c r="A23" s="64">
        <v>22.0</v>
      </c>
      <c r="B23" s="101" t="s">
        <v>449</v>
      </c>
      <c r="C23" s="102">
        <v>101.0</v>
      </c>
      <c r="D23" s="102">
        <v>30.0</v>
      </c>
      <c r="E23" s="102">
        <v>12.0</v>
      </c>
      <c r="F23" s="102">
        <v>0.0</v>
      </c>
      <c r="G23" s="102">
        <v>0.0</v>
      </c>
      <c r="H23" s="102">
        <v>0.0</v>
      </c>
      <c r="I23" s="102">
        <v>0.0</v>
      </c>
      <c r="J23" s="102">
        <v>59.0</v>
      </c>
      <c r="K23" s="75">
        <f t="shared" si="2"/>
        <v>202</v>
      </c>
      <c r="L23" s="59"/>
    </row>
    <row r="24" ht="14.25" customHeight="1">
      <c r="A24" s="64">
        <v>23.0</v>
      </c>
      <c r="B24" s="103" t="s">
        <v>450</v>
      </c>
      <c r="C24" s="106">
        <v>321.0</v>
      </c>
      <c r="D24" s="106">
        <v>241.0</v>
      </c>
      <c r="E24" s="106">
        <v>4.0</v>
      </c>
      <c r="F24" s="106">
        <v>0.0</v>
      </c>
      <c r="G24" s="106">
        <v>0.0</v>
      </c>
      <c r="H24" s="106">
        <v>0.0</v>
      </c>
      <c r="I24" s="106">
        <v>0.0</v>
      </c>
      <c r="J24" s="106">
        <v>8.0</v>
      </c>
      <c r="K24" s="75">
        <f t="shared" si="2"/>
        <v>574</v>
      </c>
      <c r="L24" s="59"/>
    </row>
    <row r="25" ht="14.25" customHeight="1">
      <c r="A25" s="64">
        <v>24.0</v>
      </c>
      <c r="B25" s="101" t="s">
        <v>451</v>
      </c>
      <c r="C25" s="106">
        <v>126.0</v>
      </c>
      <c r="D25" s="106">
        <v>5.0</v>
      </c>
      <c r="E25" s="106">
        <v>1.0</v>
      </c>
      <c r="F25" s="106">
        <v>0.0</v>
      </c>
      <c r="G25" s="106">
        <v>0.0</v>
      </c>
      <c r="H25" s="106">
        <v>0.0</v>
      </c>
      <c r="I25" s="106">
        <v>0.0</v>
      </c>
      <c r="J25" s="106">
        <v>1.0</v>
      </c>
      <c r="K25" s="75">
        <f t="shared" si="2"/>
        <v>133</v>
      </c>
      <c r="L25" s="59"/>
    </row>
    <row r="26" ht="14.25" customHeight="1">
      <c r="A26" s="64">
        <v>25.0</v>
      </c>
      <c r="B26" s="101" t="s">
        <v>452</v>
      </c>
      <c r="C26" s="102">
        <v>90.0</v>
      </c>
      <c r="D26" s="102">
        <v>13.0</v>
      </c>
      <c r="E26" s="102">
        <v>2.0</v>
      </c>
      <c r="F26" s="102">
        <v>0.0</v>
      </c>
      <c r="G26" s="102">
        <v>0.0</v>
      </c>
      <c r="H26" s="102">
        <v>0.0</v>
      </c>
      <c r="I26" s="102">
        <v>0.0</v>
      </c>
      <c r="J26" s="102">
        <v>71.0</v>
      </c>
      <c r="K26" s="75">
        <f t="shared" si="2"/>
        <v>176</v>
      </c>
      <c r="L26" s="59"/>
    </row>
    <row r="27" ht="14.25" customHeight="1">
      <c r="A27" s="64">
        <v>26.0</v>
      </c>
      <c r="B27" s="104" t="s">
        <v>453</v>
      </c>
      <c r="C27" s="102">
        <v>95.0</v>
      </c>
      <c r="D27" s="102">
        <v>236.0</v>
      </c>
      <c r="E27" s="102">
        <v>1.0</v>
      </c>
      <c r="F27" s="102">
        <v>0.0</v>
      </c>
      <c r="G27" s="102">
        <v>0.0</v>
      </c>
      <c r="H27" s="102">
        <v>0.0</v>
      </c>
      <c r="I27" s="102">
        <v>0.0</v>
      </c>
      <c r="J27" s="102">
        <v>3.0</v>
      </c>
      <c r="K27" s="75">
        <f t="shared" si="2"/>
        <v>335</v>
      </c>
      <c r="L27" s="59"/>
    </row>
    <row r="28" ht="14.25" customHeight="1">
      <c r="A28" s="64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5">
        <f t="shared" si="2"/>
        <v>0</v>
      </c>
      <c r="L28" s="59"/>
    </row>
    <row r="29" ht="14.25" customHeight="1">
      <c r="A29" s="64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75">
        <f t="shared" si="2"/>
        <v>0</v>
      </c>
      <c r="L29" s="59"/>
    </row>
    <row r="30" ht="14.25" customHeight="1">
      <c r="A30" s="64">
        <v>29.0</v>
      </c>
      <c r="B30" s="101" t="s">
        <v>456</v>
      </c>
      <c r="C30" s="102">
        <v>334.0</v>
      </c>
      <c r="D30" s="102">
        <v>93.0</v>
      </c>
      <c r="E30" s="102">
        <v>6.0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20.0</v>
      </c>
      <c r="K30" s="75">
        <f t="shared" si="2"/>
        <v>453</v>
      </c>
      <c r="L30" s="59"/>
    </row>
    <row r="31" ht="14.25" customHeight="1">
      <c r="A31" s="64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5">
        <f t="shared" si="2"/>
        <v>0</v>
      </c>
      <c r="L31" s="59"/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58">
        <f t="shared" si="2"/>
        <v>0</v>
      </c>
      <c r="L32" s="59"/>
    </row>
    <row r="33" ht="6.75" customHeight="1">
      <c r="A33" s="84">
        <v>31.0</v>
      </c>
      <c r="B33" s="98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3">C2+C3+C4+C5+C6+C9+C10+C9+C10+C11+C12+C13+C14+C15+C16+C19+C18+C19+C20+C21+C22+C23+C24+C25+C26+C27+C28+C29+C30+C31+C32</f>
        <v>3178</v>
      </c>
      <c r="D34" s="89">
        <f t="shared" si="3"/>
        <v>2489</v>
      </c>
      <c r="E34" s="89">
        <f t="shared" ref="E34:J34" si="4">E2+E3+E4+E5+E6+E9+E10+E9+E10+E11+E12+E13+E14+E15+E16+E19+E18+E19+E20+E21+E22+E23+E24+E25+E26+E27+E28+E29+E30+E31+E32+E33</f>
        <v>114</v>
      </c>
      <c r="F34" s="89">
        <f t="shared" si="4"/>
        <v>5</v>
      </c>
      <c r="G34" s="89">
        <f t="shared" si="4"/>
        <v>207</v>
      </c>
      <c r="H34" s="89">
        <f t="shared" si="4"/>
        <v>0</v>
      </c>
      <c r="I34" s="89">
        <f t="shared" si="4"/>
        <v>0</v>
      </c>
      <c r="J34" s="89">
        <f t="shared" si="4"/>
        <v>830</v>
      </c>
      <c r="K34" s="90">
        <f>K2+K3+K4+K5+K6+K9+K10+K9+K10+K11+K12+K13+K14+K15+K16+K17+K18+K19+K20+K21+K22+K23+K24+K25+K26+K27+K28+K29+K30+K31+K32</f>
        <v>7137</v>
      </c>
      <c r="L34" s="110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15</v>
      </c>
      <c r="C2" s="14">
        <v>37.0</v>
      </c>
      <c r="D2" s="14">
        <v>8.0</v>
      </c>
      <c r="E2" s="14">
        <v>5.0</v>
      </c>
      <c r="F2" s="14">
        <v>112.0</v>
      </c>
      <c r="G2" s="14">
        <v>2.0</v>
      </c>
      <c r="H2" s="14">
        <v>0.0</v>
      </c>
      <c r="I2" s="14">
        <v>0.0</v>
      </c>
      <c r="J2" s="15">
        <f t="shared" ref="J2:J32" si="1">C2+D2+E2+F2+G2+H2+I2</f>
        <v>164</v>
      </c>
      <c r="K2" s="7"/>
    </row>
    <row r="3">
      <c r="A3" s="9">
        <v>2.0</v>
      </c>
      <c r="B3" s="17" t="s">
        <v>17</v>
      </c>
      <c r="C3" s="14">
        <v>0.0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0</v>
      </c>
      <c r="K3" s="7"/>
    </row>
    <row r="4">
      <c r="A4" s="9">
        <v>3.0</v>
      </c>
      <c r="B4" s="17" t="s">
        <v>21</v>
      </c>
      <c r="C4" s="14">
        <v>0.0</v>
      </c>
      <c r="D4" s="14">
        <v>0.0</v>
      </c>
      <c r="E4" s="14">
        <v>0.0</v>
      </c>
      <c r="F4" s="14">
        <v>0.0</v>
      </c>
      <c r="G4" s="14">
        <v>0.0</v>
      </c>
      <c r="H4" s="14">
        <v>0.0</v>
      </c>
      <c r="I4" s="14">
        <v>0.0</v>
      </c>
      <c r="J4" s="15">
        <f t="shared" si="1"/>
        <v>0</v>
      </c>
      <c r="K4" s="7"/>
    </row>
    <row r="5">
      <c r="A5" s="9">
        <v>4.0</v>
      </c>
      <c r="B5" s="13" t="s">
        <v>22</v>
      </c>
      <c r="C5" s="14">
        <v>123.0</v>
      </c>
      <c r="D5" s="14">
        <v>11.0</v>
      </c>
      <c r="E5" s="14">
        <v>61.0</v>
      </c>
      <c r="F5" s="14">
        <v>0.0</v>
      </c>
      <c r="G5" s="14">
        <v>2.0</v>
      </c>
      <c r="H5" s="14">
        <v>4.0</v>
      </c>
      <c r="I5" s="14">
        <v>0.0</v>
      </c>
      <c r="J5" s="15">
        <f t="shared" si="1"/>
        <v>201</v>
      </c>
      <c r="K5" s="7"/>
    </row>
    <row r="6">
      <c r="A6" s="9">
        <v>5.0</v>
      </c>
      <c r="B6" s="13" t="s">
        <v>25</v>
      </c>
      <c r="C6" s="14">
        <v>51.0</v>
      </c>
      <c r="D6" s="14">
        <v>5.0</v>
      </c>
      <c r="E6" s="14">
        <v>13.0</v>
      </c>
      <c r="F6" s="14">
        <v>0.0</v>
      </c>
      <c r="G6" s="14">
        <v>15.0</v>
      </c>
      <c r="H6" s="14">
        <v>0.0</v>
      </c>
      <c r="I6" s="14">
        <v>1.0</v>
      </c>
      <c r="J6" s="15">
        <f t="shared" si="1"/>
        <v>85</v>
      </c>
      <c r="K6" s="7"/>
    </row>
    <row r="7">
      <c r="A7" s="9">
        <v>6.0</v>
      </c>
      <c r="B7" s="13" t="s">
        <v>27</v>
      </c>
      <c r="C7" s="14">
        <v>102.0</v>
      </c>
      <c r="D7" s="14">
        <v>0.0</v>
      </c>
      <c r="E7" s="14">
        <v>9.0</v>
      </c>
      <c r="F7" s="14">
        <v>0.0</v>
      </c>
      <c r="G7" s="14">
        <v>1.0</v>
      </c>
      <c r="H7" s="14">
        <v>0.0</v>
      </c>
      <c r="I7" s="14">
        <v>2.0</v>
      </c>
      <c r="J7" s="15">
        <f t="shared" si="1"/>
        <v>114</v>
      </c>
      <c r="K7" s="7"/>
    </row>
    <row r="8">
      <c r="A8" s="9">
        <v>7.0</v>
      </c>
      <c r="B8" s="13" t="s">
        <v>28</v>
      </c>
      <c r="C8" s="14">
        <v>69.0</v>
      </c>
      <c r="D8" s="14">
        <v>3.0</v>
      </c>
      <c r="E8" s="14">
        <v>6.0</v>
      </c>
      <c r="F8" s="14">
        <v>0.0</v>
      </c>
      <c r="G8" s="14">
        <v>2.0</v>
      </c>
      <c r="H8" s="14">
        <v>2.0</v>
      </c>
      <c r="I8" s="14">
        <v>1.0</v>
      </c>
      <c r="J8" s="15">
        <f t="shared" si="1"/>
        <v>83</v>
      </c>
      <c r="K8" s="7"/>
    </row>
    <row r="9">
      <c r="A9" s="9">
        <v>8.0</v>
      </c>
      <c r="B9" s="13" t="s">
        <v>29</v>
      </c>
      <c r="C9" s="14">
        <v>50.0</v>
      </c>
      <c r="D9" s="14">
        <v>1.0</v>
      </c>
      <c r="E9" s="14">
        <v>9.0</v>
      </c>
      <c r="F9" s="14">
        <v>173.0</v>
      </c>
      <c r="G9" s="14">
        <v>1.0</v>
      </c>
      <c r="H9" s="14">
        <v>11.0</v>
      </c>
      <c r="I9" s="14">
        <v>0.0</v>
      </c>
      <c r="J9" s="15">
        <f t="shared" si="1"/>
        <v>245</v>
      </c>
      <c r="K9" s="7"/>
    </row>
    <row r="10">
      <c r="A10" s="9">
        <v>9.0</v>
      </c>
      <c r="B10" s="17" t="s">
        <v>17</v>
      </c>
      <c r="C10" s="21"/>
      <c r="D10" s="21"/>
      <c r="E10" s="21"/>
      <c r="F10" s="21"/>
      <c r="G10" s="21"/>
      <c r="H10" s="21"/>
      <c r="I10" s="21"/>
      <c r="J10" s="15">
        <f t="shared" si="1"/>
        <v>0</v>
      </c>
      <c r="K10" s="7"/>
    </row>
    <row r="11">
      <c r="A11" s="9">
        <v>10.0</v>
      </c>
      <c r="B11" s="17" t="s">
        <v>21</v>
      </c>
      <c r="C11" s="21"/>
      <c r="D11" s="21"/>
      <c r="E11" s="21"/>
      <c r="F11" s="21"/>
      <c r="G11" s="21"/>
      <c r="H11" s="21"/>
      <c r="I11" s="21"/>
      <c r="J11" s="15">
        <f t="shared" si="1"/>
        <v>0</v>
      </c>
      <c r="K11" s="7"/>
    </row>
    <row r="12">
      <c r="A12" s="9">
        <v>11.0</v>
      </c>
      <c r="B12" s="13" t="s">
        <v>33</v>
      </c>
      <c r="C12" s="14">
        <v>100.0</v>
      </c>
      <c r="D12" s="14">
        <v>8.0</v>
      </c>
      <c r="E12" s="14">
        <v>25.0</v>
      </c>
      <c r="F12" s="14">
        <v>1.0</v>
      </c>
      <c r="G12" s="14">
        <v>11.0</v>
      </c>
      <c r="H12" s="14">
        <v>163.0</v>
      </c>
      <c r="I12" s="14">
        <v>0.0</v>
      </c>
      <c r="J12" s="15">
        <f t="shared" si="1"/>
        <v>308</v>
      </c>
      <c r="K12" s="7"/>
    </row>
    <row r="13">
      <c r="A13" s="9">
        <v>12.0</v>
      </c>
      <c r="B13" s="13" t="s">
        <v>34</v>
      </c>
      <c r="C13" s="14">
        <v>33.0</v>
      </c>
      <c r="D13" s="14">
        <v>3.0</v>
      </c>
      <c r="E13" s="14">
        <v>5.0</v>
      </c>
      <c r="F13" s="14">
        <v>1.0</v>
      </c>
      <c r="G13" s="14">
        <v>0.0</v>
      </c>
      <c r="H13" s="14">
        <v>0.0</v>
      </c>
      <c r="I13" s="14">
        <v>0.0</v>
      </c>
      <c r="J13" s="15">
        <f t="shared" si="1"/>
        <v>42</v>
      </c>
      <c r="K13" s="7"/>
    </row>
    <row r="14">
      <c r="A14" s="9">
        <v>13.0</v>
      </c>
      <c r="B14" s="13" t="s">
        <v>36</v>
      </c>
      <c r="C14" s="14">
        <v>25.0</v>
      </c>
      <c r="D14" s="14">
        <v>0.0</v>
      </c>
      <c r="E14" s="14">
        <v>61.0</v>
      </c>
      <c r="F14" s="14">
        <v>0.0</v>
      </c>
      <c r="G14" s="14">
        <v>0.0</v>
      </c>
      <c r="H14" s="14">
        <v>0.0</v>
      </c>
      <c r="I14" s="14">
        <v>1.0</v>
      </c>
      <c r="J14" s="15">
        <f t="shared" si="1"/>
        <v>87</v>
      </c>
      <c r="K14" s="7"/>
    </row>
    <row r="15">
      <c r="A15" s="9">
        <v>14.0</v>
      </c>
      <c r="B15" s="13" t="s">
        <v>37</v>
      </c>
      <c r="C15" s="14">
        <v>45.0</v>
      </c>
      <c r="D15" s="14">
        <v>4.0</v>
      </c>
      <c r="E15" s="14">
        <v>43.0</v>
      </c>
      <c r="F15" s="14">
        <v>0.0</v>
      </c>
      <c r="G15" s="14">
        <v>0.0</v>
      </c>
      <c r="H15" s="14">
        <v>116.0</v>
      </c>
      <c r="I15" s="14">
        <v>2.0</v>
      </c>
      <c r="J15" s="15">
        <f t="shared" si="1"/>
        <v>210</v>
      </c>
      <c r="K15" s="7"/>
    </row>
    <row r="16">
      <c r="A16" s="9">
        <v>15.0</v>
      </c>
      <c r="B16" s="13" t="s">
        <v>39</v>
      </c>
      <c r="C16" s="14">
        <v>42.0</v>
      </c>
      <c r="D16" s="14">
        <v>3.0</v>
      </c>
      <c r="E16" s="14">
        <v>29.0</v>
      </c>
      <c r="F16" s="14">
        <v>0.0</v>
      </c>
      <c r="G16" s="14">
        <v>0.0</v>
      </c>
      <c r="H16" s="14">
        <v>1.0</v>
      </c>
      <c r="I16" s="14">
        <v>0.0</v>
      </c>
      <c r="J16" s="15">
        <f t="shared" si="1"/>
        <v>75</v>
      </c>
      <c r="K16" s="7"/>
    </row>
    <row r="17">
      <c r="A17" s="9">
        <v>16.0</v>
      </c>
      <c r="B17" s="17" t="s">
        <v>17</v>
      </c>
      <c r="C17" s="21"/>
      <c r="D17" s="21"/>
      <c r="E17" s="21"/>
      <c r="F17" s="21"/>
      <c r="G17" s="21"/>
      <c r="H17" s="21"/>
      <c r="I17" s="21"/>
      <c r="J17" s="15">
        <f t="shared" si="1"/>
        <v>0</v>
      </c>
      <c r="K17" s="7"/>
    </row>
    <row r="18">
      <c r="A18" s="9">
        <v>17.0</v>
      </c>
      <c r="B18" s="17" t="s">
        <v>21</v>
      </c>
      <c r="C18" s="21"/>
      <c r="D18" s="21"/>
      <c r="E18" s="21"/>
      <c r="F18" s="21"/>
      <c r="G18" s="21"/>
      <c r="H18" s="21"/>
      <c r="I18" s="21"/>
      <c r="J18" s="15">
        <f t="shared" si="1"/>
        <v>0</v>
      </c>
      <c r="K18" s="7"/>
    </row>
    <row r="19">
      <c r="A19" s="9">
        <v>18.0</v>
      </c>
      <c r="B19" s="13" t="s">
        <v>43</v>
      </c>
      <c r="C19" s="14">
        <v>94.0</v>
      </c>
      <c r="D19" s="14">
        <v>13.0</v>
      </c>
      <c r="E19" s="14">
        <v>30.0</v>
      </c>
      <c r="F19" s="14">
        <v>92.0</v>
      </c>
      <c r="G19" s="14">
        <v>0.0</v>
      </c>
      <c r="H19" s="14">
        <v>0.0</v>
      </c>
      <c r="I19" s="14">
        <v>94.0</v>
      </c>
      <c r="J19" s="15">
        <f t="shared" si="1"/>
        <v>323</v>
      </c>
      <c r="K19" s="7"/>
    </row>
    <row r="20">
      <c r="A20" s="9">
        <v>19.0</v>
      </c>
      <c r="B20" s="13" t="s">
        <v>44</v>
      </c>
      <c r="C20" s="14">
        <v>33.0</v>
      </c>
      <c r="D20" s="14">
        <v>6.0</v>
      </c>
      <c r="E20" s="14">
        <v>24.0</v>
      </c>
      <c r="F20" s="14">
        <v>0.0</v>
      </c>
      <c r="G20" s="14">
        <v>36.0</v>
      </c>
      <c r="H20" s="14">
        <v>1.0</v>
      </c>
      <c r="I20" s="14">
        <v>0.0</v>
      </c>
      <c r="J20" s="15">
        <f t="shared" si="1"/>
        <v>100</v>
      </c>
      <c r="K20" s="7"/>
    </row>
    <row r="21">
      <c r="A21" s="9">
        <v>20.0</v>
      </c>
      <c r="B21" s="13" t="s">
        <v>45</v>
      </c>
      <c r="C21" s="14">
        <v>46.0</v>
      </c>
      <c r="D21" s="14">
        <v>2.0</v>
      </c>
      <c r="E21" s="14">
        <v>23.0</v>
      </c>
      <c r="F21" s="14">
        <v>3.0</v>
      </c>
      <c r="G21" s="14">
        <v>128.0</v>
      </c>
      <c r="H21" s="14">
        <v>0.0</v>
      </c>
      <c r="I21" s="14">
        <v>0.0</v>
      </c>
      <c r="J21" s="15">
        <f t="shared" si="1"/>
        <v>202</v>
      </c>
      <c r="K21" s="7"/>
    </row>
    <row r="22">
      <c r="A22" s="9">
        <v>21.0</v>
      </c>
      <c r="B22" s="13" t="s">
        <v>47</v>
      </c>
      <c r="C22" s="14">
        <v>71.0</v>
      </c>
      <c r="D22" s="14">
        <v>7.0</v>
      </c>
      <c r="E22" s="14">
        <v>19.0</v>
      </c>
      <c r="F22" s="14">
        <v>1.0</v>
      </c>
      <c r="G22" s="14">
        <v>0.0</v>
      </c>
      <c r="H22" s="14">
        <v>1.0</v>
      </c>
      <c r="I22" s="14">
        <v>1.0</v>
      </c>
      <c r="J22" s="15">
        <f t="shared" si="1"/>
        <v>100</v>
      </c>
      <c r="K22" s="7"/>
    </row>
    <row r="23">
      <c r="A23" s="9">
        <v>22.0</v>
      </c>
      <c r="B23" s="13" t="s">
        <v>49</v>
      </c>
      <c r="C23" s="14">
        <v>59.0</v>
      </c>
      <c r="D23" s="14">
        <v>2.0</v>
      </c>
      <c r="E23" s="14">
        <v>40.0</v>
      </c>
      <c r="F23" s="14">
        <v>105.0</v>
      </c>
      <c r="G23" s="14">
        <v>117.0</v>
      </c>
      <c r="H23" s="14">
        <v>0.0</v>
      </c>
      <c r="I23" s="14">
        <v>6.0</v>
      </c>
      <c r="J23" s="15">
        <f t="shared" si="1"/>
        <v>329</v>
      </c>
      <c r="K23" s="7"/>
    </row>
    <row r="24">
      <c r="A24" s="9">
        <v>23.0</v>
      </c>
      <c r="B24" s="17" t="s">
        <v>17</v>
      </c>
      <c r="C24" s="21"/>
      <c r="D24" s="21"/>
      <c r="E24" s="21"/>
      <c r="F24" s="21"/>
      <c r="G24" s="21"/>
      <c r="H24" s="21"/>
      <c r="I24" s="21"/>
      <c r="J24" s="15">
        <f t="shared" si="1"/>
        <v>0</v>
      </c>
      <c r="K24" s="7"/>
    </row>
    <row r="25">
      <c r="A25" s="9">
        <v>24.0</v>
      </c>
      <c r="B25" s="17" t="s">
        <v>21</v>
      </c>
      <c r="C25" s="21"/>
      <c r="D25" s="21"/>
      <c r="E25" s="21"/>
      <c r="F25" s="21"/>
      <c r="G25" s="21"/>
      <c r="H25" s="21"/>
      <c r="I25" s="21"/>
      <c r="J25" s="15">
        <f t="shared" si="1"/>
        <v>0</v>
      </c>
      <c r="K25" s="7"/>
    </row>
    <row r="26">
      <c r="A26" s="9">
        <v>25.0</v>
      </c>
      <c r="B26" s="13" t="s">
        <v>52</v>
      </c>
      <c r="C26" s="14">
        <v>32.0</v>
      </c>
      <c r="D26" s="14">
        <v>18.0</v>
      </c>
      <c r="E26" s="14">
        <v>32.0</v>
      </c>
      <c r="F26" s="14">
        <v>0.0</v>
      </c>
      <c r="G26" s="14">
        <v>768.0</v>
      </c>
      <c r="H26" s="14">
        <v>0.0</v>
      </c>
      <c r="I26" s="14">
        <v>1.0</v>
      </c>
      <c r="J26" s="15">
        <f t="shared" si="1"/>
        <v>851</v>
      </c>
      <c r="K26" s="7"/>
    </row>
    <row r="27">
      <c r="A27" s="9">
        <v>26.0</v>
      </c>
      <c r="B27" s="13" t="s">
        <v>54</v>
      </c>
      <c r="C27" s="14">
        <v>39.0</v>
      </c>
      <c r="D27" s="14">
        <v>3.0</v>
      </c>
      <c r="E27" s="14">
        <v>5.0</v>
      </c>
      <c r="F27" s="14">
        <v>3.0</v>
      </c>
      <c r="G27" s="14">
        <v>32.0</v>
      </c>
      <c r="H27" s="14">
        <v>0.0</v>
      </c>
      <c r="I27" s="14">
        <v>10.0</v>
      </c>
      <c r="J27" s="15">
        <f t="shared" si="1"/>
        <v>92</v>
      </c>
      <c r="K27" s="7"/>
    </row>
    <row r="28">
      <c r="A28" s="9">
        <v>27.0</v>
      </c>
      <c r="B28" s="13" t="s">
        <v>55</v>
      </c>
      <c r="C28" s="14">
        <v>60.0</v>
      </c>
      <c r="D28" s="14">
        <v>0.0</v>
      </c>
      <c r="E28" s="14">
        <v>74.0</v>
      </c>
      <c r="F28" s="14">
        <v>0.0</v>
      </c>
      <c r="G28" s="14">
        <v>8.0</v>
      </c>
      <c r="H28" s="14">
        <v>0.0</v>
      </c>
      <c r="I28" s="14">
        <v>0.0</v>
      </c>
      <c r="J28" s="15">
        <f t="shared" si="1"/>
        <v>142</v>
      </c>
      <c r="K28" s="7"/>
    </row>
    <row r="29">
      <c r="A29" s="9">
        <v>28.0</v>
      </c>
      <c r="B29" s="13" t="s">
        <v>56</v>
      </c>
      <c r="C29" s="14">
        <v>31.0</v>
      </c>
      <c r="D29" s="14">
        <v>4.0</v>
      </c>
      <c r="E29" s="14">
        <v>39.0</v>
      </c>
      <c r="F29" s="14">
        <v>0.0</v>
      </c>
      <c r="G29" s="14">
        <v>2.0</v>
      </c>
      <c r="H29" s="14">
        <v>0.0</v>
      </c>
      <c r="I29" s="14">
        <v>2.0</v>
      </c>
      <c r="J29" s="15">
        <f t="shared" si="1"/>
        <v>78</v>
      </c>
      <c r="K29" s="7"/>
    </row>
    <row r="30">
      <c r="A30" s="9">
        <v>29.0</v>
      </c>
      <c r="B30" s="13" t="s">
        <v>59</v>
      </c>
      <c r="C30" s="14">
        <v>31.0</v>
      </c>
      <c r="D30" s="14">
        <v>2.0</v>
      </c>
      <c r="E30" s="14">
        <v>21.0</v>
      </c>
      <c r="F30" s="14">
        <v>116.0</v>
      </c>
      <c r="G30" s="14">
        <v>2.0</v>
      </c>
      <c r="H30" s="14">
        <v>2.0</v>
      </c>
      <c r="I30" s="14">
        <v>3.0</v>
      </c>
      <c r="J30" s="15">
        <f t="shared" si="1"/>
        <v>177</v>
      </c>
      <c r="K30" s="7"/>
    </row>
    <row r="31">
      <c r="A31" s="9">
        <v>30.0</v>
      </c>
      <c r="B31" s="17" t="s">
        <v>17</v>
      </c>
      <c r="C31" s="21"/>
      <c r="D31" s="21"/>
      <c r="E31" s="21"/>
      <c r="F31" s="21"/>
      <c r="G31" s="21"/>
      <c r="H31" s="21"/>
      <c r="I31" s="21"/>
      <c r="J31" s="15">
        <f t="shared" si="1"/>
        <v>0</v>
      </c>
      <c r="K31" s="7"/>
    </row>
    <row r="32">
      <c r="A32" s="22">
        <v>31.0</v>
      </c>
      <c r="B32" s="28" t="s">
        <v>21</v>
      </c>
      <c r="C32" s="25"/>
      <c r="D32" s="25"/>
      <c r="E32" s="25"/>
      <c r="F32" s="25"/>
      <c r="G32" s="25"/>
      <c r="H32" s="25"/>
      <c r="I32" s="25"/>
      <c r="J32" s="27">
        <f t="shared" si="1"/>
        <v>0</v>
      </c>
      <c r="K32" s="7"/>
    </row>
    <row r="33">
      <c r="A33" s="29" t="s">
        <v>61</v>
      </c>
      <c r="B33" s="31"/>
      <c r="C33" s="33">
        <f t="shared" ref="C33:J33" si="2">C2+C3+C4+C5+C6+C7+C8+C9+C10+C11+C12+C13+C14+C15+C16+C17+C18+C19+C20+C21+C22+C23+C24+C25+C26+C27+C28+C29+C30+C31+C32</f>
        <v>1173</v>
      </c>
      <c r="D33" s="33">
        <f t="shared" si="2"/>
        <v>103</v>
      </c>
      <c r="E33" s="33">
        <f t="shared" si="2"/>
        <v>573</v>
      </c>
      <c r="F33" s="33">
        <f t="shared" si="2"/>
        <v>607</v>
      </c>
      <c r="G33" s="33">
        <f t="shared" si="2"/>
        <v>1127</v>
      </c>
      <c r="H33" s="33">
        <f t="shared" si="2"/>
        <v>301</v>
      </c>
      <c r="I33" s="33">
        <f t="shared" si="2"/>
        <v>124</v>
      </c>
      <c r="J33" s="35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454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373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98" t="s">
        <v>455</v>
      </c>
      <c r="C2" s="68">
        <v>236.0</v>
      </c>
      <c r="D2" s="68">
        <v>924.0</v>
      </c>
      <c r="E2" s="68">
        <v>6.0</v>
      </c>
      <c r="F2" s="68">
        <v>0.0</v>
      </c>
      <c r="G2" s="68">
        <v>0.0</v>
      </c>
      <c r="H2" s="68">
        <v>0.0</v>
      </c>
      <c r="I2" s="68">
        <v>0.0</v>
      </c>
      <c r="J2" s="68">
        <v>925.0</v>
      </c>
      <c r="K2" s="58">
        <f t="shared" ref="K2:K32" si="1">C2+D2+E2+F2+G2+H2+I2+J2</f>
        <v>2091</v>
      </c>
      <c r="L2" s="93"/>
    </row>
    <row r="3" ht="14.25" customHeight="1">
      <c r="A3" s="55">
        <v>2.0</v>
      </c>
      <c r="B3" s="99" t="s">
        <v>457</v>
      </c>
      <c r="C3" s="100">
        <v>168.0</v>
      </c>
      <c r="D3" s="100">
        <v>369.0</v>
      </c>
      <c r="E3" s="100">
        <v>6.0</v>
      </c>
      <c r="F3" s="100">
        <v>0.0</v>
      </c>
      <c r="G3" s="100">
        <v>0.0</v>
      </c>
      <c r="H3" s="100">
        <v>0.0</v>
      </c>
      <c r="I3" s="100">
        <v>0.0</v>
      </c>
      <c r="J3" s="100">
        <v>66.0</v>
      </c>
      <c r="K3" s="58">
        <f t="shared" si="1"/>
        <v>609</v>
      </c>
      <c r="L3" s="94" t="s">
        <v>252</v>
      </c>
    </row>
    <row r="4" ht="14.25" customHeight="1">
      <c r="A4" s="64">
        <v>3.0</v>
      </c>
      <c r="B4" s="101" t="s">
        <v>458</v>
      </c>
      <c r="C4" s="102">
        <v>121.0</v>
      </c>
      <c r="D4" s="102">
        <v>22.0</v>
      </c>
      <c r="E4" s="102">
        <v>2.0</v>
      </c>
      <c r="F4" s="102">
        <v>0.0</v>
      </c>
      <c r="G4" s="102">
        <v>0.0</v>
      </c>
      <c r="H4" s="102">
        <v>0.0</v>
      </c>
      <c r="I4" s="102">
        <v>0.0</v>
      </c>
      <c r="J4" s="102">
        <v>376.0</v>
      </c>
      <c r="K4" s="75">
        <f t="shared" si="1"/>
        <v>521</v>
      </c>
      <c r="L4" s="59"/>
    </row>
    <row r="5" ht="14.25" customHeight="1">
      <c r="A5" s="64">
        <v>4.0</v>
      </c>
      <c r="B5" s="103" t="s">
        <v>459</v>
      </c>
      <c r="C5" s="102">
        <v>118.0</v>
      </c>
      <c r="D5" s="102">
        <v>347.0</v>
      </c>
      <c r="E5" s="102">
        <v>2.0</v>
      </c>
      <c r="F5" s="102">
        <v>0.0</v>
      </c>
      <c r="G5" s="102">
        <v>0.0</v>
      </c>
      <c r="H5" s="102">
        <v>0.0</v>
      </c>
      <c r="I5" s="102">
        <v>0.0</v>
      </c>
      <c r="J5" s="102">
        <v>2.0</v>
      </c>
      <c r="K5" s="75">
        <f t="shared" si="1"/>
        <v>469</v>
      </c>
      <c r="L5" s="59"/>
    </row>
    <row r="6" ht="14.25" customHeight="1">
      <c r="A6" s="64">
        <v>5.0</v>
      </c>
      <c r="B6" s="104"/>
      <c r="C6" s="105"/>
      <c r="D6" s="105"/>
      <c r="E6" s="105"/>
      <c r="F6" s="105"/>
      <c r="G6" s="105"/>
      <c r="H6" s="105"/>
      <c r="I6" s="105"/>
      <c r="J6" s="105"/>
      <c r="K6" s="75">
        <f t="shared" si="1"/>
        <v>0</v>
      </c>
      <c r="L6" s="59"/>
    </row>
    <row r="7" ht="14.25" customHeight="1">
      <c r="A7" s="64">
        <v>6.0</v>
      </c>
      <c r="K7" s="75">
        <f t="shared" si="1"/>
        <v>0</v>
      </c>
      <c r="L7" s="59"/>
    </row>
    <row r="8" ht="14.25" customHeight="1">
      <c r="A8" s="64">
        <v>7.0</v>
      </c>
      <c r="B8" s="95" t="s">
        <v>460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75">
        <f t="shared" si="1"/>
        <v>108</v>
      </c>
      <c r="L8" s="59"/>
    </row>
    <row r="9" ht="14.25" customHeight="1">
      <c r="A9" s="64">
        <v>8.0</v>
      </c>
      <c r="B9" s="104" t="s">
        <v>461</v>
      </c>
      <c r="C9" s="105">
        <v>306.0</v>
      </c>
      <c r="D9" s="105">
        <v>598.0</v>
      </c>
      <c r="E9" s="105">
        <v>0.0</v>
      </c>
      <c r="F9" s="105">
        <v>0.0</v>
      </c>
      <c r="G9" s="105">
        <v>0.0</v>
      </c>
      <c r="H9" s="105">
        <v>0.0</v>
      </c>
      <c r="I9" s="105">
        <v>0.0</v>
      </c>
      <c r="J9" s="105">
        <v>556.0</v>
      </c>
      <c r="K9" s="75">
        <f t="shared" si="1"/>
        <v>1460</v>
      </c>
      <c r="L9" s="59"/>
    </row>
    <row r="10" ht="14.25" customHeight="1">
      <c r="A10" s="64">
        <v>9.0</v>
      </c>
      <c r="B10" s="101" t="s">
        <v>462</v>
      </c>
      <c r="C10" s="102">
        <v>122.0</v>
      </c>
      <c r="D10" s="102">
        <v>2.0</v>
      </c>
      <c r="E10" s="102">
        <v>9.0</v>
      </c>
      <c r="F10" s="102">
        <v>0.0</v>
      </c>
      <c r="G10" s="102">
        <v>0.0</v>
      </c>
      <c r="H10" s="102">
        <v>0.0</v>
      </c>
      <c r="I10" s="102">
        <v>0.0</v>
      </c>
      <c r="J10" s="102">
        <v>2.0</v>
      </c>
      <c r="K10" s="75">
        <f t="shared" si="1"/>
        <v>135</v>
      </c>
      <c r="L10" s="59"/>
    </row>
    <row r="11" ht="14.25" customHeight="1">
      <c r="A11" s="64">
        <v>10.0</v>
      </c>
      <c r="B11" s="101" t="s">
        <v>463</v>
      </c>
      <c r="C11" s="106">
        <v>154.0</v>
      </c>
      <c r="D11" s="106">
        <v>9.0</v>
      </c>
      <c r="E11" s="106">
        <v>3.0</v>
      </c>
      <c r="F11" s="106">
        <v>0.0</v>
      </c>
      <c r="G11" s="106">
        <v>0.0</v>
      </c>
      <c r="H11" s="106">
        <v>0.0</v>
      </c>
      <c r="I11" s="106">
        <v>0.0</v>
      </c>
      <c r="J11" s="106">
        <v>2.0</v>
      </c>
      <c r="K11" s="75">
        <f t="shared" si="1"/>
        <v>168</v>
      </c>
      <c r="L11" s="94" t="s">
        <v>252</v>
      </c>
    </row>
    <row r="12" ht="14.25" customHeight="1">
      <c r="A12" s="64">
        <v>11.0</v>
      </c>
      <c r="B12" s="101" t="s">
        <v>464</v>
      </c>
      <c r="C12" s="102">
        <v>156.0</v>
      </c>
      <c r="D12" s="102">
        <v>362.0</v>
      </c>
      <c r="E12" s="102">
        <v>0.0</v>
      </c>
      <c r="F12" s="102">
        <v>0.0</v>
      </c>
      <c r="G12" s="102">
        <v>0.0</v>
      </c>
      <c r="H12" s="102">
        <v>0.0</v>
      </c>
      <c r="I12" s="102">
        <v>0.0</v>
      </c>
      <c r="J12" s="102">
        <v>93.0</v>
      </c>
      <c r="K12" s="75">
        <f t="shared" si="1"/>
        <v>611</v>
      </c>
      <c r="L12" s="59"/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75">
        <f t="shared" si="1"/>
        <v>0</v>
      </c>
      <c r="L13" s="59"/>
    </row>
    <row r="14" ht="14.25" customHeight="1">
      <c r="A14" s="64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5">
        <f t="shared" si="1"/>
        <v>0</v>
      </c>
      <c r="L14" s="59"/>
    </row>
    <row r="15" ht="14.25" customHeight="1">
      <c r="A15" s="64">
        <v>14.0</v>
      </c>
      <c r="B15" s="101" t="s">
        <v>465</v>
      </c>
      <c r="C15" s="102">
        <v>164.0</v>
      </c>
      <c r="D15" s="102">
        <v>16.0</v>
      </c>
      <c r="E15" s="102">
        <v>8.0</v>
      </c>
      <c r="F15" s="102">
        <v>0.0</v>
      </c>
      <c r="G15" s="102">
        <v>0.0</v>
      </c>
      <c r="H15" s="102">
        <v>0.0</v>
      </c>
      <c r="I15" s="102">
        <v>0.0</v>
      </c>
      <c r="J15" s="102">
        <v>13.0</v>
      </c>
      <c r="K15" s="75">
        <f t="shared" si="1"/>
        <v>201</v>
      </c>
      <c r="L15" s="59"/>
    </row>
    <row r="16" ht="14.25" customHeight="1">
      <c r="A16" s="64">
        <v>15.0</v>
      </c>
      <c r="B16" s="104" t="s">
        <v>466</v>
      </c>
      <c r="C16" s="105">
        <v>257.0</v>
      </c>
      <c r="D16" s="105">
        <v>6.0</v>
      </c>
      <c r="E16" s="105">
        <v>0.0</v>
      </c>
      <c r="F16" s="105">
        <v>0.0</v>
      </c>
      <c r="G16" s="105">
        <v>0.0</v>
      </c>
      <c r="H16" s="108">
        <v>0.0</v>
      </c>
      <c r="I16" s="105">
        <v>0.0</v>
      </c>
      <c r="J16" s="105">
        <v>50.0</v>
      </c>
      <c r="K16" s="75">
        <f t="shared" si="1"/>
        <v>313</v>
      </c>
      <c r="L16" s="59"/>
    </row>
    <row r="17" ht="14.25" customHeight="1">
      <c r="A17" s="64">
        <v>16.0</v>
      </c>
      <c r="B17" s="104" t="s">
        <v>467</v>
      </c>
      <c r="C17" s="105">
        <v>94.0</v>
      </c>
      <c r="D17" s="105">
        <v>327.0</v>
      </c>
      <c r="E17" s="105">
        <v>2.0</v>
      </c>
      <c r="F17" s="105">
        <v>0.0</v>
      </c>
      <c r="G17" s="105">
        <v>0.0</v>
      </c>
      <c r="H17" s="108">
        <v>31.0</v>
      </c>
      <c r="I17" s="105">
        <v>0.0</v>
      </c>
      <c r="J17" s="105">
        <v>1.0</v>
      </c>
      <c r="K17" s="75">
        <f t="shared" si="1"/>
        <v>455</v>
      </c>
      <c r="L17" s="59"/>
    </row>
    <row r="18" ht="14.25" customHeight="1">
      <c r="A18" s="64">
        <v>17.0</v>
      </c>
      <c r="B18" s="103" t="s">
        <v>468</v>
      </c>
      <c r="C18" s="106">
        <v>67.0</v>
      </c>
      <c r="D18" s="106">
        <v>0.0</v>
      </c>
      <c r="E18" s="106">
        <v>4.0</v>
      </c>
      <c r="F18" s="106">
        <v>0.0</v>
      </c>
      <c r="G18" s="106">
        <v>0.0</v>
      </c>
      <c r="H18" s="106">
        <v>11.0</v>
      </c>
      <c r="I18" s="106">
        <v>0.0</v>
      </c>
      <c r="J18" s="106">
        <v>0.0</v>
      </c>
      <c r="K18" s="75">
        <f t="shared" si="1"/>
        <v>82</v>
      </c>
      <c r="L18" s="59"/>
    </row>
    <row r="19" ht="14.25" customHeight="1">
      <c r="A19" s="64">
        <v>18.0</v>
      </c>
      <c r="B19" s="101" t="s">
        <v>469</v>
      </c>
      <c r="C19" s="102">
        <v>91.0</v>
      </c>
      <c r="D19" s="102">
        <v>5.0</v>
      </c>
      <c r="E19" s="102">
        <v>2.0</v>
      </c>
      <c r="F19" s="102">
        <v>0.0</v>
      </c>
      <c r="G19" s="102">
        <v>0.0</v>
      </c>
      <c r="H19" s="102">
        <v>3.0</v>
      </c>
      <c r="I19" s="102">
        <v>0.0</v>
      </c>
      <c r="J19" s="102">
        <v>1339.0</v>
      </c>
      <c r="K19" s="75">
        <f t="shared" si="1"/>
        <v>1440</v>
      </c>
      <c r="L19" s="59"/>
    </row>
    <row r="20" ht="14.25" customHeight="1">
      <c r="A20" s="64">
        <v>19.0</v>
      </c>
      <c r="B20" s="103"/>
      <c r="C20" s="102"/>
      <c r="D20" s="102"/>
      <c r="E20" s="102"/>
      <c r="F20" s="102"/>
      <c r="G20" s="102"/>
      <c r="H20" s="102"/>
      <c r="I20" s="102"/>
      <c r="J20" s="102"/>
      <c r="K20" s="75">
        <f t="shared" si="1"/>
        <v>0</v>
      </c>
      <c r="L20" s="59"/>
    </row>
    <row r="21" ht="14.25" customHeight="1">
      <c r="A21" s="64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5">
        <f t="shared" si="1"/>
        <v>0</v>
      </c>
      <c r="L21" s="59"/>
    </row>
    <row r="22" ht="14.25" customHeight="1">
      <c r="A22" s="64">
        <v>21.0</v>
      </c>
      <c r="B22" s="101" t="s">
        <v>470</v>
      </c>
      <c r="C22" s="102">
        <v>110.0</v>
      </c>
      <c r="D22" s="102">
        <v>308.0</v>
      </c>
      <c r="E22" s="102">
        <v>9.0</v>
      </c>
      <c r="F22" s="102">
        <v>0.0</v>
      </c>
      <c r="G22" s="102">
        <v>0.0</v>
      </c>
      <c r="H22" s="102">
        <v>14.0</v>
      </c>
      <c r="I22" s="102">
        <v>0.0</v>
      </c>
      <c r="J22" s="102">
        <v>77.0</v>
      </c>
      <c r="K22" s="75">
        <f t="shared" si="1"/>
        <v>518</v>
      </c>
      <c r="L22" s="59"/>
    </row>
    <row r="23" ht="14.25" customHeight="1">
      <c r="A23" s="64">
        <v>22.0</v>
      </c>
      <c r="B23" s="101" t="s">
        <v>471</v>
      </c>
      <c r="C23" s="102">
        <v>167.0</v>
      </c>
      <c r="D23" s="102">
        <v>236.0</v>
      </c>
      <c r="E23" s="102">
        <v>5.0</v>
      </c>
      <c r="F23" s="102">
        <v>0.0</v>
      </c>
      <c r="G23" s="102">
        <v>0.0</v>
      </c>
      <c r="H23" s="102">
        <v>3.0</v>
      </c>
      <c r="I23" s="102">
        <v>0.0</v>
      </c>
      <c r="J23" s="102">
        <v>91.0</v>
      </c>
      <c r="K23" s="75">
        <f t="shared" si="1"/>
        <v>502</v>
      </c>
      <c r="L23" s="59"/>
    </row>
    <row r="24" ht="14.25" customHeight="1">
      <c r="A24" s="64">
        <v>23.0</v>
      </c>
      <c r="B24" s="103" t="s">
        <v>472</v>
      </c>
      <c r="C24" s="106">
        <v>42.0</v>
      </c>
      <c r="D24" s="106">
        <v>43.0</v>
      </c>
      <c r="E24" s="106">
        <v>1.0</v>
      </c>
      <c r="F24" s="106">
        <v>0.0</v>
      </c>
      <c r="G24" s="106">
        <v>0.0</v>
      </c>
      <c r="H24" s="106">
        <v>1.0</v>
      </c>
      <c r="I24" s="106">
        <v>0.0</v>
      </c>
      <c r="J24" s="106">
        <v>30.0</v>
      </c>
      <c r="K24" s="75">
        <f t="shared" si="1"/>
        <v>117</v>
      </c>
      <c r="L24" s="59"/>
    </row>
    <row r="25" ht="14.25" customHeight="1">
      <c r="A25" s="64">
        <v>24.0</v>
      </c>
      <c r="B25" s="101" t="s">
        <v>473</v>
      </c>
      <c r="C25" s="106">
        <v>42.0</v>
      </c>
      <c r="D25" s="106">
        <v>18.0</v>
      </c>
      <c r="E25" s="106">
        <v>0.0</v>
      </c>
      <c r="F25" s="106">
        <v>1.0</v>
      </c>
      <c r="G25" s="106">
        <v>0.0</v>
      </c>
      <c r="H25" s="106">
        <v>0.0</v>
      </c>
      <c r="I25" s="106">
        <v>0.0</v>
      </c>
      <c r="J25" s="106">
        <v>6.0</v>
      </c>
      <c r="K25" s="75">
        <f t="shared" si="1"/>
        <v>67</v>
      </c>
      <c r="L25" s="59"/>
    </row>
    <row r="26" ht="14.25" customHeight="1">
      <c r="A26" s="64">
        <v>25.0</v>
      </c>
      <c r="B26" s="101" t="s">
        <v>474</v>
      </c>
      <c r="C26" s="102">
        <v>31.0</v>
      </c>
      <c r="D26" s="102">
        <v>340.0</v>
      </c>
      <c r="E26" s="102">
        <v>1.0</v>
      </c>
      <c r="F26" s="102">
        <v>0.0</v>
      </c>
      <c r="G26" s="102">
        <v>0.0</v>
      </c>
      <c r="H26" s="102">
        <v>0.0</v>
      </c>
      <c r="I26" s="102">
        <v>0.0</v>
      </c>
      <c r="J26" s="102">
        <v>28.0</v>
      </c>
      <c r="K26" s="75">
        <f t="shared" si="1"/>
        <v>400</v>
      </c>
      <c r="L26" s="59"/>
    </row>
    <row r="27" ht="14.25" customHeight="1">
      <c r="A27" s="64">
        <v>26.0</v>
      </c>
      <c r="B27" s="104"/>
      <c r="C27" s="102"/>
      <c r="D27" s="102"/>
      <c r="E27" s="102"/>
      <c r="F27" s="102"/>
      <c r="G27" s="102"/>
      <c r="H27" s="102"/>
      <c r="I27" s="102"/>
      <c r="J27" s="102"/>
      <c r="K27" s="75">
        <f t="shared" si="1"/>
        <v>0</v>
      </c>
      <c r="L27" s="59"/>
    </row>
    <row r="28" ht="14.25" customHeight="1">
      <c r="A28" s="64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5">
        <f t="shared" si="1"/>
        <v>0</v>
      </c>
      <c r="L28" s="59"/>
    </row>
    <row r="29" ht="14.25" customHeight="1">
      <c r="A29" s="64">
        <v>28.0</v>
      </c>
      <c r="B29" s="101" t="s">
        <v>475</v>
      </c>
      <c r="C29" s="102">
        <v>33.0</v>
      </c>
      <c r="D29" s="102">
        <v>27.0</v>
      </c>
      <c r="E29" s="102">
        <v>6.0</v>
      </c>
      <c r="F29" s="102">
        <v>0.0</v>
      </c>
      <c r="G29" s="102">
        <v>0.0</v>
      </c>
      <c r="H29" s="102">
        <v>0.0</v>
      </c>
      <c r="I29" s="102">
        <v>0.0</v>
      </c>
      <c r="J29" s="102">
        <v>70.0</v>
      </c>
      <c r="K29" s="75">
        <f t="shared" si="1"/>
        <v>136</v>
      </c>
      <c r="L29" s="59"/>
    </row>
    <row r="30" ht="14.25" customHeight="1">
      <c r="A30" s="64">
        <v>29.0</v>
      </c>
      <c r="B30" s="101" t="s">
        <v>476</v>
      </c>
      <c r="C30" s="102">
        <v>48.0</v>
      </c>
      <c r="D30" s="102">
        <v>188.0</v>
      </c>
      <c r="E30" s="102">
        <v>0.0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27.0</v>
      </c>
      <c r="K30" s="75">
        <f t="shared" si="1"/>
        <v>263</v>
      </c>
      <c r="L30" s="59"/>
    </row>
    <row r="31" ht="14.25" customHeight="1">
      <c r="A31" s="64">
        <v>30.0</v>
      </c>
      <c r="B31" s="103" t="s">
        <v>477</v>
      </c>
      <c r="C31" s="106">
        <v>20.0</v>
      </c>
      <c r="D31" s="106">
        <v>5.0</v>
      </c>
      <c r="E31" s="106">
        <v>0.0</v>
      </c>
      <c r="F31" s="106">
        <v>0.0</v>
      </c>
      <c r="G31" s="106">
        <v>0.0</v>
      </c>
      <c r="H31" s="106">
        <v>0.0</v>
      </c>
      <c r="I31" s="106">
        <v>0.0</v>
      </c>
      <c r="J31" s="106">
        <v>55.0</v>
      </c>
      <c r="K31" s="75">
        <f t="shared" si="1"/>
        <v>80</v>
      </c>
      <c r="L31" s="59"/>
    </row>
    <row r="32" ht="14.25" customHeight="1">
      <c r="A32" s="80">
        <v>31.0</v>
      </c>
      <c r="B32" s="111" t="s">
        <v>478</v>
      </c>
      <c r="C32" s="112">
        <v>27.0</v>
      </c>
      <c r="D32" s="112">
        <v>219.0</v>
      </c>
      <c r="E32" s="112">
        <v>2.0</v>
      </c>
      <c r="F32" s="112">
        <v>0.0</v>
      </c>
      <c r="G32" s="112">
        <v>0.0</v>
      </c>
      <c r="H32" s="112">
        <v>0.0</v>
      </c>
      <c r="I32" s="112">
        <v>0.0</v>
      </c>
      <c r="J32" s="112">
        <v>246.0</v>
      </c>
      <c r="K32" s="58">
        <f t="shared" si="1"/>
        <v>494</v>
      </c>
      <c r="L32" s="59"/>
    </row>
    <row r="33" ht="6.75" customHeight="1">
      <c r="A33" s="113" t="s">
        <v>252</v>
      </c>
      <c r="B33" s="98"/>
      <c r="C33" s="68"/>
      <c r="D33" s="85"/>
      <c r="E33" s="85"/>
      <c r="F33" s="85"/>
      <c r="G33" s="85"/>
      <c r="H33" s="85"/>
      <c r="I33" s="85"/>
      <c r="J33" s="85"/>
      <c r="K33" s="86"/>
      <c r="L33" s="59"/>
    </row>
    <row r="34" ht="28.5" customHeight="1">
      <c r="A34" s="87" t="s">
        <v>61</v>
      </c>
      <c r="B34" s="88"/>
      <c r="C34" s="89">
        <f t="shared" ref="C34:K34" si="2">C2+C3+C4+C5+C6+C7+C8+C9+C10+C11+C12+C13+C14+C15+C16+C17+C18+C19+C20+C21+C22+C23+C24+C25+C26+C27+C28+C29+C30+C31+C32+C33</f>
        <v>2675</v>
      </c>
      <c r="D34" s="89">
        <f t="shared" si="2"/>
        <v>4374</v>
      </c>
      <c r="E34" s="89">
        <f t="shared" si="2"/>
        <v>70</v>
      </c>
      <c r="F34" s="89">
        <f t="shared" si="2"/>
        <v>1</v>
      </c>
      <c r="G34" s="89">
        <f t="shared" si="2"/>
        <v>0</v>
      </c>
      <c r="H34" s="89">
        <f t="shared" si="2"/>
        <v>63</v>
      </c>
      <c r="I34" s="89">
        <f t="shared" si="2"/>
        <v>0</v>
      </c>
      <c r="J34" s="89">
        <f t="shared" si="2"/>
        <v>4057</v>
      </c>
      <c r="K34" s="89">
        <f t="shared" si="2"/>
        <v>11240</v>
      </c>
      <c r="L34" s="110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480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373</v>
      </c>
      <c r="K1" s="51" t="s">
        <v>8</v>
      </c>
      <c r="L1" s="51" t="s">
        <v>9</v>
      </c>
      <c r="M1" s="51" t="s">
        <v>10</v>
      </c>
      <c r="N1" s="53" t="s">
        <v>11</v>
      </c>
    </row>
    <row r="2" ht="14.25" customHeight="1">
      <c r="A2" s="55">
        <v>1.0</v>
      </c>
      <c r="B2" s="98" t="s">
        <v>484</v>
      </c>
      <c r="C2" s="68">
        <v>29.0</v>
      </c>
      <c r="D2" s="68">
        <v>2.0</v>
      </c>
      <c r="E2" s="68">
        <v>0.0</v>
      </c>
      <c r="F2" s="68">
        <v>0.0</v>
      </c>
      <c r="G2" s="68">
        <v>28.0</v>
      </c>
      <c r="H2" s="68">
        <v>93.0</v>
      </c>
      <c r="I2" s="68">
        <v>17.0</v>
      </c>
      <c r="J2" s="68">
        <v>0.0</v>
      </c>
      <c r="K2" s="68">
        <v>0.0</v>
      </c>
      <c r="L2" s="68">
        <v>0.0</v>
      </c>
      <c r="M2" s="68">
        <v>0.0</v>
      </c>
      <c r="N2" s="58">
        <f t="shared" ref="N2:N33" si="1">C2+D2+E2+F2+G2+H2+I2+J2+K2+L2+M2</f>
        <v>169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58">
        <f t="shared" si="1"/>
        <v>0</v>
      </c>
    </row>
    <row r="4" ht="14.25" customHeight="1">
      <c r="A4" s="64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58">
        <f t="shared" si="1"/>
        <v>0</v>
      </c>
    </row>
    <row r="5" ht="14.25" customHeight="1">
      <c r="A5" s="64">
        <v>4.0</v>
      </c>
      <c r="B5" s="99" t="s">
        <v>487</v>
      </c>
      <c r="C5" s="100">
        <v>23.0</v>
      </c>
      <c r="D5" s="100">
        <v>15.0</v>
      </c>
      <c r="E5" s="100">
        <v>5.0</v>
      </c>
      <c r="F5" s="100">
        <v>1.0</v>
      </c>
      <c r="G5" s="100">
        <v>33.0</v>
      </c>
      <c r="H5" s="100">
        <v>381.0</v>
      </c>
      <c r="I5" s="100">
        <v>85.0</v>
      </c>
      <c r="J5" s="100">
        <v>0.0</v>
      </c>
      <c r="K5" s="100">
        <v>0.0</v>
      </c>
      <c r="L5" s="100">
        <v>0.0</v>
      </c>
      <c r="M5" s="100">
        <v>6.0</v>
      </c>
      <c r="N5" s="58">
        <f t="shared" si="1"/>
        <v>549</v>
      </c>
    </row>
    <row r="6" ht="14.25" customHeight="1">
      <c r="A6" s="64">
        <v>5.0</v>
      </c>
      <c r="B6" s="104" t="s">
        <v>488</v>
      </c>
      <c r="C6" s="105">
        <v>75.0</v>
      </c>
      <c r="D6" s="105">
        <v>201.0</v>
      </c>
      <c r="E6" s="105">
        <v>3.0</v>
      </c>
      <c r="F6" s="105">
        <v>1.0</v>
      </c>
      <c r="G6" s="105">
        <v>16.0</v>
      </c>
      <c r="H6" s="105">
        <v>2.0</v>
      </c>
      <c r="I6" s="105">
        <v>37.0</v>
      </c>
      <c r="J6" s="105">
        <v>0.0</v>
      </c>
      <c r="K6" s="105">
        <v>0.0</v>
      </c>
      <c r="L6" s="105">
        <v>0.0</v>
      </c>
      <c r="M6" s="105">
        <v>32.0</v>
      </c>
      <c r="N6" s="58">
        <f t="shared" si="1"/>
        <v>367</v>
      </c>
    </row>
    <row r="7" ht="14.25" customHeight="1">
      <c r="A7" s="64">
        <v>6.0</v>
      </c>
      <c r="B7" s="96" t="s">
        <v>489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58">
        <f t="shared" si="1"/>
        <v>137</v>
      </c>
    </row>
    <row r="8" ht="14.25" customHeight="1">
      <c r="A8" s="64">
        <v>7.0</v>
      </c>
      <c r="B8" s="95" t="s">
        <v>491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58">
        <f t="shared" si="1"/>
        <v>69</v>
      </c>
    </row>
    <row r="9" ht="14.25" customHeight="1">
      <c r="A9" s="64">
        <v>8.0</v>
      </c>
      <c r="B9" s="104" t="s">
        <v>493</v>
      </c>
      <c r="C9" s="105">
        <v>21.0</v>
      </c>
      <c r="D9" s="105">
        <v>418.0</v>
      </c>
      <c r="E9" s="105">
        <v>3.0</v>
      </c>
      <c r="F9" s="105">
        <v>0.0</v>
      </c>
      <c r="G9" s="105">
        <v>15.0</v>
      </c>
      <c r="H9" s="105">
        <v>138.0</v>
      </c>
      <c r="I9" s="105">
        <v>23.0</v>
      </c>
      <c r="J9" s="105">
        <v>0.0</v>
      </c>
      <c r="K9" s="105">
        <v>0.0</v>
      </c>
      <c r="L9" s="105">
        <v>0.0</v>
      </c>
      <c r="M9" s="105">
        <v>26.0</v>
      </c>
      <c r="N9" s="58">
        <f t="shared" si="1"/>
        <v>644</v>
      </c>
    </row>
    <row r="10" ht="14.25" customHeight="1">
      <c r="A10" s="64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58">
        <f t="shared" si="1"/>
        <v>0</v>
      </c>
    </row>
    <row r="11" ht="14.25" customHeight="1">
      <c r="A11" s="64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58">
        <f t="shared" si="1"/>
        <v>0</v>
      </c>
    </row>
    <row r="12" ht="14.25" customHeight="1">
      <c r="A12" s="64">
        <v>11.0</v>
      </c>
      <c r="B12" s="101" t="s">
        <v>497</v>
      </c>
      <c r="C12" s="102">
        <v>26.0</v>
      </c>
      <c r="D12" s="102">
        <v>12.0</v>
      </c>
      <c r="E12" s="102">
        <v>1.0</v>
      </c>
      <c r="F12" s="102">
        <v>2.0</v>
      </c>
      <c r="G12" s="102">
        <v>24.0</v>
      </c>
      <c r="H12" s="102">
        <v>0.0</v>
      </c>
      <c r="I12" s="102">
        <v>132.0</v>
      </c>
      <c r="J12" s="102">
        <v>0.0</v>
      </c>
      <c r="K12" s="102">
        <v>0.0</v>
      </c>
      <c r="L12" s="102">
        <v>0.0</v>
      </c>
      <c r="M12" s="102">
        <v>76.0</v>
      </c>
      <c r="N12" s="58">
        <f t="shared" si="1"/>
        <v>273</v>
      </c>
    </row>
    <row r="13" ht="14.25" customHeight="1">
      <c r="A13" s="107">
        <v>12.0</v>
      </c>
      <c r="B13" s="101" t="s">
        <v>499</v>
      </c>
      <c r="C13" s="102">
        <v>97.0</v>
      </c>
      <c r="D13" s="102">
        <v>243.0</v>
      </c>
      <c r="E13" s="102">
        <v>3.0</v>
      </c>
      <c r="F13" s="102">
        <v>0.0</v>
      </c>
      <c r="G13" s="102">
        <v>26.0</v>
      </c>
      <c r="H13" s="102">
        <v>0.0</v>
      </c>
      <c r="I13" s="102">
        <v>35.0</v>
      </c>
      <c r="J13" s="102">
        <v>0.0</v>
      </c>
      <c r="K13" s="102">
        <v>0.0</v>
      </c>
      <c r="L13" s="102">
        <v>0.0</v>
      </c>
      <c r="M13" s="102">
        <v>13.0</v>
      </c>
      <c r="N13" s="58">
        <f t="shared" si="1"/>
        <v>417</v>
      </c>
    </row>
    <row r="14" ht="14.25" customHeight="1">
      <c r="A14" s="64">
        <v>13.0</v>
      </c>
      <c r="B14" s="101" t="s">
        <v>501</v>
      </c>
      <c r="C14" s="102">
        <v>56.0</v>
      </c>
      <c r="D14" s="102">
        <v>3.0</v>
      </c>
      <c r="E14" s="102">
        <v>3.0</v>
      </c>
      <c r="F14" s="102">
        <v>0.0</v>
      </c>
      <c r="G14" s="102">
        <v>25.0</v>
      </c>
      <c r="H14" s="102">
        <v>1.0</v>
      </c>
      <c r="I14" s="102">
        <v>29.0</v>
      </c>
      <c r="J14" s="102">
        <v>0.0</v>
      </c>
      <c r="K14" s="102">
        <v>0.0</v>
      </c>
      <c r="L14" s="102">
        <v>0.0</v>
      </c>
      <c r="M14" s="102">
        <v>5.0</v>
      </c>
      <c r="N14" s="58">
        <f t="shared" si="1"/>
        <v>122</v>
      </c>
    </row>
    <row r="15" ht="14.25" customHeight="1">
      <c r="A15" s="64">
        <v>14.0</v>
      </c>
      <c r="B15" s="101" t="s">
        <v>503</v>
      </c>
      <c r="C15" s="102">
        <v>52.0</v>
      </c>
      <c r="D15" s="102">
        <v>1.0</v>
      </c>
      <c r="E15" s="102">
        <v>3.0</v>
      </c>
      <c r="F15" s="102">
        <v>1.0</v>
      </c>
      <c r="G15" s="102">
        <v>10.0</v>
      </c>
      <c r="H15" s="102">
        <v>0.0</v>
      </c>
      <c r="I15" s="102">
        <v>32.0</v>
      </c>
      <c r="J15" s="102">
        <v>0.0</v>
      </c>
      <c r="K15" s="102">
        <v>0.0</v>
      </c>
      <c r="L15" s="102">
        <v>0.0</v>
      </c>
      <c r="M15" s="102">
        <v>59.0</v>
      </c>
      <c r="N15" s="58">
        <f t="shared" si="1"/>
        <v>158</v>
      </c>
    </row>
    <row r="16" ht="14.25" customHeight="1">
      <c r="A16" s="64">
        <v>15.0</v>
      </c>
      <c r="B16" s="104" t="s">
        <v>505</v>
      </c>
      <c r="C16" s="105">
        <v>37.0</v>
      </c>
      <c r="D16" s="105">
        <v>1.0</v>
      </c>
      <c r="E16" s="105">
        <v>2.0</v>
      </c>
      <c r="F16" s="105">
        <v>1.0</v>
      </c>
      <c r="G16" s="105">
        <v>20.0</v>
      </c>
      <c r="H16" s="105">
        <v>0.0</v>
      </c>
      <c r="I16" s="105">
        <v>34.0</v>
      </c>
      <c r="J16" s="105">
        <v>0.0</v>
      </c>
      <c r="K16" s="108">
        <v>0.0</v>
      </c>
      <c r="L16" s="105">
        <v>0.0</v>
      </c>
      <c r="M16" s="105">
        <v>14.0</v>
      </c>
      <c r="N16" s="58">
        <f t="shared" si="1"/>
        <v>109</v>
      </c>
    </row>
    <row r="17" ht="14.25" customHeight="1">
      <c r="A17" s="64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58">
        <f t="shared" si="1"/>
        <v>0</v>
      </c>
    </row>
    <row r="18" ht="14.25" customHeight="1">
      <c r="A18" s="64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58">
        <f t="shared" si="1"/>
        <v>0</v>
      </c>
    </row>
    <row r="19" ht="14.25" customHeight="1">
      <c r="A19" s="64">
        <v>18.0</v>
      </c>
      <c r="B19" s="101" t="s">
        <v>513</v>
      </c>
      <c r="C19" s="102">
        <v>39.0</v>
      </c>
      <c r="D19" s="102">
        <v>417.0</v>
      </c>
      <c r="E19" s="102">
        <v>3.0</v>
      </c>
      <c r="F19" s="102">
        <v>0.0</v>
      </c>
      <c r="G19" s="102">
        <v>25.0</v>
      </c>
      <c r="H19" s="102">
        <v>0.0</v>
      </c>
      <c r="I19" s="102">
        <v>136.0</v>
      </c>
      <c r="J19" s="102">
        <v>0.0</v>
      </c>
      <c r="K19" s="102">
        <v>0.0</v>
      </c>
      <c r="L19" s="102">
        <v>0.0</v>
      </c>
      <c r="M19" s="102">
        <v>103.0</v>
      </c>
      <c r="N19" s="58">
        <f t="shared" si="1"/>
        <v>723</v>
      </c>
    </row>
    <row r="20" ht="14.25" customHeight="1">
      <c r="A20" s="64">
        <v>19.0</v>
      </c>
      <c r="B20" s="103" t="s">
        <v>516</v>
      </c>
      <c r="C20" s="102">
        <v>108.0</v>
      </c>
      <c r="D20" s="102">
        <v>6.0</v>
      </c>
      <c r="E20" s="102">
        <v>3.0</v>
      </c>
      <c r="F20" s="102">
        <v>0.0</v>
      </c>
      <c r="G20" s="102">
        <v>46.0</v>
      </c>
      <c r="H20" s="102">
        <v>1042.0</v>
      </c>
      <c r="I20" s="102">
        <v>41.0</v>
      </c>
      <c r="J20" s="102">
        <v>0.0</v>
      </c>
      <c r="K20" s="102">
        <v>0.0</v>
      </c>
      <c r="L20" s="102">
        <v>0.0</v>
      </c>
      <c r="M20" s="102">
        <v>113.0</v>
      </c>
      <c r="N20" s="58">
        <f t="shared" si="1"/>
        <v>1359</v>
      </c>
    </row>
    <row r="21" ht="14.25" customHeight="1">
      <c r="A21" s="64">
        <v>20.0</v>
      </c>
      <c r="B21" s="101" t="s">
        <v>519</v>
      </c>
      <c r="C21" s="102">
        <v>103.0</v>
      </c>
      <c r="D21" s="102">
        <v>259.0</v>
      </c>
      <c r="E21" s="102">
        <v>1.0</v>
      </c>
      <c r="F21" s="102">
        <v>0.0</v>
      </c>
      <c r="G21" s="102">
        <v>24.0</v>
      </c>
      <c r="H21" s="102">
        <v>0.0</v>
      </c>
      <c r="I21" s="102">
        <v>29.0</v>
      </c>
      <c r="J21" s="102">
        <v>0.0</v>
      </c>
      <c r="K21" s="102">
        <v>0.0</v>
      </c>
      <c r="L21" s="102">
        <v>0.0</v>
      </c>
      <c r="M21" s="102">
        <v>5.0</v>
      </c>
      <c r="N21" s="58">
        <f t="shared" si="1"/>
        <v>421</v>
      </c>
    </row>
    <row r="22" ht="14.25" customHeight="1">
      <c r="A22" s="64">
        <v>21.0</v>
      </c>
      <c r="B22" s="101" t="s">
        <v>520</v>
      </c>
      <c r="C22" s="102">
        <v>77.0</v>
      </c>
      <c r="D22" s="102">
        <v>5.0</v>
      </c>
      <c r="E22" s="102">
        <v>4.0</v>
      </c>
      <c r="F22" s="102">
        <v>0.0</v>
      </c>
      <c r="G22" s="102">
        <v>25.0</v>
      </c>
      <c r="H22" s="102">
        <v>460.0</v>
      </c>
      <c r="I22" s="102">
        <v>21.0</v>
      </c>
      <c r="J22" s="102">
        <v>0.0</v>
      </c>
      <c r="K22" s="102">
        <v>0.0</v>
      </c>
      <c r="L22" s="102">
        <v>0.0</v>
      </c>
      <c r="M22" s="102">
        <v>102.0</v>
      </c>
      <c r="N22" s="58">
        <f t="shared" si="1"/>
        <v>694</v>
      </c>
    </row>
    <row r="23" ht="14.25" customHeight="1">
      <c r="A23" s="64">
        <v>22.0</v>
      </c>
      <c r="B23" s="101" t="s">
        <v>521</v>
      </c>
      <c r="C23" s="102">
        <v>71.0</v>
      </c>
      <c r="D23" s="102">
        <v>166.0</v>
      </c>
      <c r="E23" s="102">
        <v>3.0</v>
      </c>
      <c r="F23" s="102">
        <v>0.0</v>
      </c>
      <c r="G23" s="102">
        <v>26.0</v>
      </c>
      <c r="H23" s="102">
        <v>0.0</v>
      </c>
      <c r="I23" s="102">
        <v>25.0</v>
      </c>
      <c r="J23" s="102">
        <v>0.0</v>
      </c>
      <c r="K23" s="102">
        <v>0.0</v>
      </c>
      <c r="L23" s="102">
        <v>0.0</v>
      </c>
      <c r="M23" s="102">
        <v>26.0</v>
      </c>
      <c r="N23" s="58">
        <f t="shared" si="1"/>
        <v>317</v>
      </c>
    </row>
    <row r="24" ht="14.25" customHeight="1">
      <c r="A24" s="64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58">
        <f t="shared" si="1"/>
        <v>0</v>
      </c>
    </row>
    <row r="25" ht="14.25" customHeight="1">
      <c r="A25" s="64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58">
        <f t="shared" si="1"/>
        <v>0</v>
      </c>
    </row>
    <row r="26" ht="14.25" customHeight="1">
      <c r="A26" s="64">
        <v>25.0</v>
      </c>
      <c r="B26" s="101" t="s">
        <v>528</v>
      </c>
      <c r="C26" s="102">
        <v>42.0</v>
      </c>
      <c r="D26" s="102">
        <v>10.0</v>
      </c>
      <c r="E26" s="102">
        <v>7.0</v>
      </c>
      <c r="F26" s="102">
        <v>1.0</v>
      </c>
      <c r="G26" s="102">
        <v>69.0</v>
      </c>
      <c r="H26" s="102">
        <v>0.0</v>
      </c>
      <c r="I26" s="102">
        <v>51.0</v>
      </c>
      <c r="J26" s="102">
        <v>0.0</v>
      </c>
      <c r="K26" s="102">
        <v>0.0</v>
      </c>
      <c r="L26" s="102">
        <v>0.0</v>
      </c>
      <c r="M26" s="102">
        <v>69.0</v>
      </c>
      <c r="N26" s="58">
        <f t="shared" si="1"/>
        <v>249</v>
      </c>
    </row>
    <row r="27" ht="14.25" customHeight="1">
      <c r="A27" s="64">
        <v>26.0</v>
      </c>
      <c r="B27" s="104" t="s">
        <v>532</v>
      </c>
      <c r="C27" s="102">
        <v>237.0</v>
      </c>
      <c r="D27" s="102">
        <v>3.0</v>
      </c>
      <c r="E27" s="102">
        <v>3.0</v>
      </c>
      <c r="F27" s="102">
        <v>0.0</v>
      </c>
      <c r="G27" s="102">
        <v>19.0</v>
      </c>
      <c r="H27" s="102">
        <v>0.0</v>
      </c>
      <c r="I27" s="102">
        <v>23.0</v>
      </c>
      <c r="J27" s="102">
        <v>0.0</v>
      </c>
      <c r="K27" s="102">
        <v>0.0</v>
      </c>
      <c r="L27" s="102">
        <v>0.0</v>
      </c>
      <c r="M27" s="102">
        <v>43.0</v>
      </c>
      <c r="N27" s="58">
        <f t="shared" si="1"/>
        <v>328</v>
      </c>
    </row>
    <row r="28" ht="14.25" customHeight="1">
      <c r="A28" s="64">
        <v>27.0</v>
      </c>
      <c r="B28" s="103" t="s">
        <v>534</v>
      </c>
      <c r="C28" s="102">
        <v>107.0</v>
      </c>
      <c r="D28" s="102">
        <v>4.0</v>
      </c>
      <c r="E28" s="102">
        <v>2.0</v>
      </c>
      <c r="F28" s="102">
        <v>0.0</v>
      </c>
      <c r="G28" s="102">
        <v>28.0</v>
      </c>
      <c r="H28" s="102">
        <v>0.0</v>
      </c>
      <c r="I28" s="102">
        <v>8.0</v>
      </c>
      <c r="J28" s="102">
        <v>0.0</v>
      </c>
      <c r="K28" s="102">
        <v>0.0</v>
      </c>
      <c r="L28" s="102">
        <v>0.0</v>
      </c>
      <c r="M28" s="102">
        <v>112.0</v>
      </c>
      <c r="N28" s="58">
        <f t="shared" si="1"/>
        <v>261</v>
      </c>
    </row>
    <row r="29" ht="14.25" customHeight="1">
      <c r="A29" s="64">
        <v>28.0</v>
      </c>
      <c r="B29" s="101" t="s">
        <v>535</v>
      </c>
      <c r="C29" s="102">
        <v>121.0</v>
      </c>
      <c r="D29" s="102">
        <v>439.0</v>
      </c>
      <c r="E29" s="102">
        <v>0.0</v>
      </c>
      <c r="F29" s="102">
        <v>0.0</v>
      </c>
      <c r="G29" s="102">
        <v>14.0</v>
      </c>
      <c r="H29" s="102">
        <v>19.0</v>
      </c>
      <c r="I29" s="102">
        <v>15.0</v>
      </c>
      <c r="J29" s="102">
        <v>0.0</v>
      </c>
      <c r="K29" s="102">
        <v>0.0</v>
      </c>
      <c r="L29" s="102">
        <v>0.0</v>
      </c>
      <c r="M29" s="102">
        <v>48.0</v>
      </c>
      <c r="N29" s="58">
        <f t="shared" si="1"/>
        <v>656</v>
      </c>
    </row>
    <row r="30" ht="14.25" customHeight="1">
      <c r="A30" s="64">
        <v>29.0</v>
      </c>
      <c r="B30" s="101" t="s">
        <v>536</v>
      </c>
      <c r="C30" s="102">
        <v>82.0</v>
      </c>
      <c r="D30" s="102">
        <v>0.0</v>
      </c>
      <c r="E30" s="102">
        <v>0.0</v>
      </c>
      <c r="F30" s="102">
        <v>0.0</v>
      </c>
      <c r="G30" s="102">
        <v>22.0</v>
      </c>
      <c r="H30" s="102">
        <v>0.0</v>
      </c>
      <c r="I30" s="102">
        <v>8.0</v>
      </c>
      <c r="J30" s="102">
        <v>0.0</v>
      </c>
      <c r="K30" s="102">
        <v>0.0</v>
      </c>
      <c r="L30" s="102">
        <v>0.0</v>
      </c>
      <c r="M30" s="102">
        <v>28.0</v>
      </c>
      <c r="N30" s="58">
        <f t="shared" si="1"/>
        <v>140</v>
      </c>
    </row>
    <row r="31" ht="14.25" customHeight="1">
      <c r="A31" s="64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58">
        <f t="shared" si="1"/>
        <v>0</v>
      </c>
    </row>
    <row r="33" ht="6.75" customHeight="1">
      <c r="A33" s="113" t="s">
        <v>252</v>
      </c>
      <c r="B33" s="98"/>
      <c r="C33" s="68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58">
        <f t="shared" si="1"/>
        <v>0</v>
      </c>
    </row>
    <row r="34" ht="28.5" customHeight="1">
      <c r="A34" s="87" t="s">
        <v>61</v>
      </c>
      <c r="B34" s="88"/>
      <c r="C34" s="89">
        <f t="shared" ref="C34:N34" si="2">C2+C3+C4+C5+C6+C7+C8+C9+C10+C11+C12+C13+C14+C15+C16+C17+C18+C19+C20+C21+C22+C23+C24+C25+C26+C27+C28+C29+C30+C31+C32+C33</f>
        <v>1441</v>
      </c>
      <c r="D34" s="89">
        <f t="shared" si="2"/>
        <v>2219</v>
      </c>
      <c r="E34" s="89">
        <f t="shared" si="2"/>
        <v>55</v>
      </c>
      <c r="F34" s="89">
        <f t="shared" si="2"/>
        <v>7</v>
      </c>
      <c r="G34" s="89">
        <f t="shared" si="2"/>
        <v>518</v>
      </c>
      <c r="H34" s="89">
        <f t="shared" si="2"/>
        <v>2216</v>
      </c>
      <c r="I34" s="89">
        <f t="shared" si="2"/>
        <v>823</v>
      </c>
      <c r="J34" s="89">
        <f t="shared" si="2"/>
        <v>0</v>
      </c>
      <c r="K34" s="89">
        <f t="shared" si="2"/>
        <v>0</v>
      </c>
      <c r="L34" s="89">
        <f t="shared" si="2"/>
        <v>0</v>
      </c>
      <c r="M34" s="89">
        <f t="shared" si="2"/>
        <v>883</v>
      </c>
      <c r="N34" s="89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479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373</v>
      </c>
      <c r="K1" s="51" t="s">
        <v>8</v>
      </c>
      <c r="L1" s="51" t="s">
        <v>9</v>
      </c>
      <c r="M1" s="51" t="s">
        <v>10</v>
      </c>
      <c r="N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58">
        <f t="shared" ref="N2:N32" si="1">C2+D2+E2+F2+G2+H2+I2+J2+K2+L2+M2</f>
        <v>0</v>
      </c>
    </row>
    <row r="3" ht="14.25" customHeight="1">
      <c r="A3" s="55">
        <v>2.0</v>
      </c>
      <c r="B3" s="99" t="s">
        <v>485</v>
      </c>
      <c r="C3" s="100">
        <v>114.0</v>
      </c>
      <c r="D3" s="100">
        <v>37.0</v>
      </c>
      <c r="E3" s="100">
        <v>7.0</v>
      </c>
      <c r="F3" s="100">
        <v>0.0</v>
      </c>
      <c r="G3" s="100">
        <v>55.0</v>
      </c>
      <c r="H3" s="100">
        <v>290.0</v>
      </c>
      <c r="I3" s="100">
        <v>39.0</v>
      </c>
      <c r="J3" s="100">
        <v>0.0</v>
      </c>
      <c r="K3" s="100">
        <v>0.0</v>
      </c>
      <c r="L3" s="100">
        <v>0.0</v>
      </c>
      <c r="M3" s="100">
        <v>86.0</v>
      </c>
      <c r="N3" s="58">
        <f t="shared" si="1"/>
        <v>628</v>
      </c>
    </row>
    <row r="4" ht="14.25" customHeight="1">
      <c r="A4" s="114">
        <v>3.0</v>
      </c>
      <c r="B4" s="103" t="s">
        <v>486</v>
      </c>
      <c r="C4" s="106">
        <v>263.0</v>
      </c>
      <c r="D4" s="106">
        <v>2.0</v>
      </c>
      <c r="E4" s="106">
        <v>3.0</v>
      </c>
      <c r="F4" s="106">
        <v>0.0</v>
      </c>
      <c r="G4" s="106">
        <v>25.0</v>
      </c>
      <c r="H4" s="106">
        <v>0.0</v>
      </c>
      <c r="I4" s="106">
        <v>3.0</v>
      </c>
      <c r="J4" s="106">
        <v>0.0</v>
      </c>
      <c r="K4" s="106">
        <v>0.0</v>
      </c>
      <c r="L4" s="106">
        <v>0.0</v>
      </c>
      <c r="M4" s="106">
        <v>35.0</v>
      </c>
      <c r="N4" s="58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 t="s">
        <v>490</v>
      </c>
      <c r="C5" s="105">
        <v>110.0</v>
      </c>
      <c r="D5" s="105">
        <v>3.0</v>
      </c>
      <c r="E5" s="105">
        <v>3.0</v>
      </c>
      <c r="F5" s="105">
        <v>0.0</v>
      </c>
      <c r="G5" s="105">
        <v>18.0</v>
      </c>
      <c r="H5" s="105">
        <v>0.0</v>
      </c>
      <c r="I5" s="105">
        <v>12.0</v>
      </c>
      <c r="J5" s="105">
        <v>0.0</v>
      </c>
      <c r="K5" s="105">
        <v>0.0</v>
      </c>
      <c r="L5" s="105">
        <v>0.0</v>
      </c>
      <c r="M5" s="105">
        <v>132.0</v>
      </c>
      <c r="N5" s="58">
        <f t="shared" si="1"/>
        <v>278</v>
      </c>
    </row>
    <row r="6" ht="14.25" customHeight="1">
      <c r="A6" s="107">
        <v>5.0</v>
      </c>
      <c r="B6" s="96" t="s">
        <v>492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58">
        <f t="shared" si="1"/>
        <v>374</v>
      </c>
    </row>
    <row r="7" ht="14.25" customHeight="1">
      <c r="A7" s="107">
        <v>6.0</v>
      </c>
      <c r="B7" s="95" t="s">
        <v>494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58">
        <f t="shared" si="1"/>
        <v>676</v>
      </c>
    </row>
    <row r="8" ht="14.25" customHeight="1">
      <c r="A8" s="107">
        <v>7.0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58">
        <f t="shared" si="1"/>
        <v>0</v>
      </c>
    </row>
    <row r="9" ht="14.25" customHeight="1">
      <c r="A9" s="107">
        <v>8.0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58">
        <f t="shared" si="1"/>
        <v>0</v>
      </c>
    </row>
    <row r="10" ht="14.25" customHeight="1">
      <c r="A10" s="107">
        <v>9.0</v>
      </c>
      <c r="B10" s="101" t="s">
        <v>495</v>
      </c>
      <c r="C10" s="106">
        <v>117.0</v>
      </c>
      <c r="D10" s="106">
        <v>36.0</v>
      </c>
      <c r="E10" s="106">
        <v>9.0</v>
      </c>
      <c r="F10" s="106">
        <v>1.0</v>
      </c>
      <c r="G10" s="106">
        <v>56.0</v>
      </c>
      <c r="H10" s="106">
        <v>0.0</v>
      </c>
      <c r="I10" s="106">
        <v>25.0</v>
      </c>
      <c r="J10" s="106">
        <v>0.0</v>
      </c>
      <c r="K10" s="106">
        <v>0.0</v>
      </c>
      <c r="L10" s="106">
        <v>0.0</v>
      </c>
      <c r="M10" s="106">
        <v>61.0</v>
      </c>
      <c r="N10" s="58">
        <f t="shared" si="1"/>
        <v>305</v>
      </c>
    </row>
    <row r="11" ht="14.25" customHeight="1">
      <c r="A11" s="107">
        <v>10.0</v>
      </c>
      <c r="B11" s="101" t="s">
        <v>496</v>
      </c>
      <c r="C11" s="102">
        <v>252.0</v>
      </c>
      <c r="D11" s="102">
        <v>14.0</v>
      </c>
      <c r="E11" s="102">
        <v>3.0</v>
      </c>
      <c r="F11" s="102">
        <v>0.0</v>
      </c>
      <c r="G11" s="102">
        <v>24.0</v>
      </c>
      <c r="H11" s="102">
        <v>0.0</v>
      </c>
      <c r="I11" s="102">
        <v>14.0</v>
      </c>
      <c r="J11" s="102">
        <v>0.0</v>
      </c>
      <c r="K11" s="102">
        <v>0.0</v>
      </c>
      <c r="L11" s="102">
        <v>0.0</v>
      </c>
      <c r="M11" s="102">
        <v>49.0</v>
      </c>
      <c r="N11" s="58">
        <f t="shared" si="1"/>
        <v>356</v>
      </c>
    </row>
    <row r="12" ht="14.25" customHeight="1">
      <c r="A12" s="107">
        <v>11.0</v>
      </c>
      <c r="B12" s="101" t="s">
        <v>498</v>
      </c>
      <c r="C12" s="102">
        <v>124.0</v>
      </c>
      <c r="D12" s="102">
        <v>583.0</v>
      </c>
      <c r="E12" s="102">
        <v>1.0</v>
      </c>
      <c r="F12" s="102">
        <v>0.0</v>
      </c>
      <c r="G12" s="102">
        <v>22.0</v>
      </c>
      <c r="H12" s="102">
        <v>1.0</v>
      </c>
      <c r="I12" s="102">
        <v>2.0</v>
      </c>
      <c r="J12" s="102">
        <v>0.0</v>
      </c>
      <c r="K12" s="102">
        <v>0.0</v>
      </c>
      <c r="L12" s="102">
        <v>0.0</v>
      </c>
      <c r="M12" s="102">
        <v>16.0</v>
      </c>
      <c r="N12" s="58">
        <f t="shared" si="1"/>
        <v>749</v>
      </c>
    </row>
    <row r="13" ht="14.25" customHeight="1">
      <c r="A13" s="107">
        <v>12.0</v>
      </c>
      <c r="B13" s="101" t="s">
        <v>500</v>
      </c>
      <c r="C13" s="102">
        <v>130.0</v>
      </c>
      <c r="D13" s="102">
        <v>8.0</v>
      </c>
      <c r="E13" s="102">
        <v>1.0</v>
      </c>
      <c r="F13" s="102">
        <v>0.0</v>
      </c>
      <c r="G13" s="102">
        <v>21.0</v>
      </c>
      <c r="H13" s="102">
        <v>0.0</v>
      </c>
      <c r="I13" s="102">
        <v>0.0</v>
      </c>
      <c r="J13" s="102">
        <v>0.0</v>
      </c>
      <c r="K13" s="102">
        <v>0.0</v>
      </c>
      <c r="L13" s="102">
        <v>0.0</v>
      </c>
      <c r="M13" s="102">
        <v>141.0</v>
      </c>
      <c r="N13" s="58">
        <f t="shared" si="1"/>
        <v>301</v>
      </c>
    </row>
    <row r="14" ht="14.25" customHeight="1">
      <c r="A14" s="107">
        <v>13.0</v>
      </c>
      <c r="B14" s="101" t="s">
        <v>502</v>
      </c>
      <c r="C14" s="102">
        <v>107.0</v>
      </c>
      <c r="D14" s="102">
        <v>206.0</v>
      </c>
      <c r="E14" s="102">
        <v>2.0</v>
      </c>
      <c r="F14" s="102">
        <v>0.0</v>
      </c>
      <c r="G14" s="102">
        <v>18.0</v>
      </c>
      <c r="H14" s="102">
        <v>0.0</v>
      </c>
      <c r="I14" s="102">
        <v>0.0</v>
      </c>
      <c r="J14" s="102">
        <v>0.0</v>
      </c>
      <c r="K14" s="102">
        <v>0.0</v>
      </c>
      <c r="L14" s="102">
        <v>0.0</v>
      </c>
      <c r="M14" s="102">
        <v>10.0</v>
      </c>
      <c r="N14" s="58">
        <f t="shared" si="1"/>
        <v>343</v>
      </c>
    </row>
    <row r="15" ht="14.25" customHeight="1">
      <c r="A15" s="107">
        <v>14.0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8"/>
      <c r="L15" s="105"/>
      <c r="M15" s="105"/>
      <c r="N15" s="58">
        <f t="shared" si="1"/>
        <v>0</v>
      </c>
    </row>
    <row r="16" ht="14.25" customHeight="1">
      <c r="A16" s="107">
        <v>15.0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8"/>
      <c r="L16" s="105"/>
      <c r="M16" s="105"/>
      <c r="N16" s="58">
        <f t="shared" si="1"/>
        <v>0</v>
      </c>
    </row>
    <row r="17" ht="14.25" customHeight="1">
      <c r="A17" s="107">
        <v>16.0</v>
      </c>
      <c r="B17" s="103" t="s">
        <v>510</v>
      </c>
      <c r="C17" s="106">
        <v>98.0</v>
      </c>
      <c r="D17" s="106">
        <v>16.0</v>
      </c>
      <c r="E17" s="106">
        <v>6.0</v>
      </c>
      <c r="F17" s="106">
        <v>5.0</v>
      </c>
      <c r="G17" s="106">
        <v>44.0</v>
      </c>
      <c r="H17" s="106">
        <v>674.0</v>
      </c>
      <c r="I17" s="106">
        <v>0.0</v>
      </c>
      <c r="J17" s="106">
        <v>0.0</v>
      </c>
      <c r="K17" s="106">
        <v>0.0</v>
      </c>
      <c r="L17" s="106">
        <v>0.0</v>
      </c>
      <c r="M17" s="106">
        <v>77.0</v>
      </c>
      <c r="N17" s="58">
        <f t="shared" si="1"/>
        <v>920</v>
      </c>
    </row>
    <row r="18" ht="14.25" customHeight="1">
      <c r="A18" s="107">
        <v>17.0</v>
      </c>
      <c r="B18" s="101" t="s">
        <v>511</v>
      </c>
      <c r="C18" s="102">
        <v>232.0</v>
      </c>
      <c r="D18" s="102">
        <v>1.0</v>
      </c>
      <c r="E18" s="102">
        <v>1.0</v>
      </c>
      <c r="F18" s="102">
        <v>0.0</v>
      </c>
      <c r="G18" s="102">
        <v>17.0</v>
      </c>
      <c r="H18" s="102">
        <v>0.0</v>
      </c>
      <c r="I18" s="102">
        <v>0.0</v>
      </c>
      <c r="J18" s="102">
        <v>0.0</v>
      </c>
      <c r="K18" s="102">
        <v>0.0</v>
      </c>
      <c r="L18" s="102">
        <v>0.0</v>
      </c>
      <c r="M18" s="102">
        <v>22.0</v>
      </c>
      <c r="N18" s="58">
        <f t="shared" si="1"/>
        <v>273</v>
      </c>
    </row>
    <row r="19" ht="14.25" customHeight="1">
      <c r="A19" s="107">
        <v>18.0</v>
      </c>
      <c r="B19" s="103" t="s">
        <v>512</v>
      </c>
      <c r="C19" s="102">
        <v>120.0</v>
      </c>
      <c r="D19" s="102">
        <v>379.0</v>
      </c>
      <c r="E19" s="102">
        <v>5.0</v>
      </c>
      <c r="F19" s="102">
        <v>0.0</v>
      </c>
      <c r="G19" s="102">
        <v>12.0</v>
      </c>
      <c r="H19" s="102">
        <v>0.0</v>
      </c>
      <c r="I19" s="102">
        <v>0.0</v>
      </c>
      <c r="J19" s="102">
        <v>0.0</v>
      </c>
      <c r="K19" s="102">
        <v>0.0</v>
      </c>
      <c r="L19" s="102">
        <v>0.0</v>
      </c>
      <c r="M19" s="102">
        <v>88.0</v>
      </c>
      <c r="N19" s="58">
        <f t="shared" si="1"/>
        <v>604</v>
      </c>
    </row>
    <row r="20" ht="14.25" customHeight="1">
      <c r="A20" s="107">
        <v>19.0</v>
      </c>
      <c r="B20" s="101" t="s">
        <v>515</v>
      </c>
      <c r="C20" s="102">
        <v>98.0</v>
      </c>
      <c r="D20" s="102">
        <v>233.0</v>
      </c>
      <c r="E20" s="102">
        <v>1.0</v>
      </c>
      <c r="F20" s="102">
        <v>0.0</v>
      </c>
      <c r="G20" s="102">
        <v>7.0</v>
      </c>
      <c r="H20" s="102">
        <v>0.0</v>
      </c>
      <c r="I20" s="102">
        <v>1.0</v>
      </c>
      <c r="J20" s="102">
        <v>0.0</v>
      </c>
      <c r="K20" s="102">
        <v>0.0</v>
      </c>
      <c r="L20" s="102">
        <v>0.0</v>
      </c>
      <c r="M20" s="102">
        <v>22.0</v>
      </c>
      <c r="N20" s="58">
        <f t="shared" si="1"/>
        <v>362</v>
      </c>
    </row>
    <row r="21" ht="14.25" customHeight="1">
      <c r="A21" s="107">
        <v>20.0</v>
      </c>
      <c r="B21" s="101" t="s">
        <v>518</v>
      </c>
      <c r="C21" s="102">
        <v>88.0</v>
      </c>
      <c r="D21" s="102">
        <v>7.0</v>
      </c>
      <c r="E21" s="102">
        <v>2.0</v>
      </c>
      <c r="F21" s="102">
        <v>1.0</v>
      </c>
      <c r="G21" s="102">
        <v>11.0</v>
      </c>
      <c r="H21" s="102">
        <v>0.0</v>
      </c>
      <c r="I21" s="102">
        <v>0.0</v>
      </c>
      <c r="J21" s="102">
        <v>0.0</v>
      </c>
      <c r="K21" s="102">
        <v>0.0</v>
      </c>
      <c r="L21" s="102">
        <v>0.0</v>
      </c>
      <c r="M21" s="102">
        <v>51.0</v>
      </c>
      <c r="N21" s="58">
        <f t="shared" si="1"/>
        <v>160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58">
        <f t="shared" si="1"/>
        <v>0</v>
      </c>
    </row>
    <row r="23" ht="14.25" customHeight="1">
      <c r="A23" s="107">
        <v>22.0</v>
      </c>
      <c r="B23" s="103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58">
        <f t="shared" si="1"/>
        <v>0</v>
      </c>
    </row>
    <row r="24" ht="14.25" customHeight="1">
      <c r="A24" s="107">
        <v>23.0</v>
      </c>
      <c r="B24" s="101" t="s">
        <v>522</v>
      </c>
      <c r="C24" s="106">
        <v>54.0</v>
      </c>
      <c r="D24" s="106">
        <v>8.0</v>
      </c>
      <c r="E24" s="106">
        <v>1.0</v>
      </c>
      <c r="F24" s="106">
        <v>3.0</v>
      </c>
      <c r="G24" s="106">
        <v>23.0</v>
      </c>
      <c r="H24" s="106">
        <v>717.0</v>
      </c>
      <c r="I24" s="106">
        <v>0.0</v>
      </c>
      <c r="J24" s="106">
        <v>0.0</v>
      </c>
      <c r="K24" s="106">
        <v>0.0</v>
      </c>
      <c r="L24" s="106">
        <v>0.0</v>
      </c>
      <c r="M24" s="106">
        <v>51.0</v>
      </c>
      <c r="N24" s="58">
        <f t="shared" si="1"/>
        <v>857</v>
      </c>
    </row>
    <row r="25" ht="14.25" customHeight="1">
      <c r="A25" s="107">
        <v>24.0</v>
      </c>
      <c r="B25" s="101" t="s">
        <v>524</v>
      </c>
      <c r="C25" s="102">
        <v>206.0</v>
      </c>
      <c r="D25" s="102">
        <v>7.0</v>
      </c>
      <c r="E25" s="102">
        <v>0.0</v>
      </c>
      <c r="F25" s="102">
        <v>2.0</v>
      </c>
      <c r="G25" s="102">
        <v>1.0</v>
      </c>
      <c r="H25" s="102">
        <v>0.0</v>
      </c>
      <c r="I25" s="102">
        <v>0.0</v>
      </c>
      <c r="J25" s="102">
        <v>0.0</v>
      </c>
      <c r="K25" s="102">
        <v>0.0</v>
      </c>
      <c r="L25" s="102">
        <v>0.0</v>
      </c>
      <c r="M25" s="102">
        <v>36.0</v>
      </c>
      <c r="N25" s="58">
        <f t="shared" si="1"/>
        <v>252</v>
      </c>
    </row>
    <row r="26" ht="14.25" customHeight="1">
      <c r="A26" s="107">
        <v>25.0</v>
      </c>
      <c r="B26" s="104" t="s">
        <v>526</v>
      </c>
      <c r="C26" s="102">
        <v>75.0</v>
      </c>
      <c r="D26" s="102">
        <v>426.0</v>
      </c>
      <c r="E26" s="102">
        <v>2.0</v>
      </c>
      <c r="F26" s="102">
        <v>1.0</v>
      </c>
      <c r="G26" s="102">
        <v>17.0</v>
      </c>
      <c r="H26" s="102">
        <v>1.0</v>
      </c>
      <c r="I26" s="102">
        <v>0.0</v>
      </c>
      <c r="J26" s="102">
        <v>0.0</v>
      </c>
      <c r="K26" s="102">
        <v>0.0</v>
      </c>
      <c r="L26" s="102">
        <v>0.0</v>
      </c>
      <c r="M26" s="102">
        <v>81.0</v>
      </c>
      <c r="N26" s="58">
        <f t="shared" si="1"/>
        <v>603</v>
      </c>
    </row>
    <row r="27" ht="14.25" customHeight="1">
      <c r="A27" s="107">
        <v>26.0</v>
      </c>
      <c r="B27" s="103" t="s">
        <v>529</v>
      </c>
      <c r="C27" s="102">
        <v>58.0</v>
      </c>
      <c r="D27" s="102">
        <v>4.0</v>
      </c>
      <c r="E27" s="102">
        <v>2.0</v>
      </c>
      <c r="F27" s="102">
        <v>1.0</v>
      </c>
      <c r="G27" s="102">
        <v>9.0</v>
      </c>
      <c r="H27" s="102">
        <v>0.0</v>
      </c>
      <c r="I27" s="102">
        <v>0.0</v>
      </c>
      <c r="J27" s="102">
        <v>0.0</v>
      </c>
      <c r="K27" s="102">
        <v>0.0</v>
      </c>
      <c r="L27" s="102">
        <v>0.0</v>
      </c>
      <c r="M27" s="102">
        <v>9.0</v>
      </c>
      <c r="N27" s="58">
        <f t="shared" si="1"/>
        <v>83</v>
      </c>
    </row>
    <row r="28" ht="14.25" customHeight="1">
      <c r="A28" s="107">
        <v>27.0</v>
      </c>
      <c r="B28" s="101" t="s">
        <v>531</v>
      </c>
      <c r="C28" s="102">
        <v>63.0</v>
      </c>
      <c r="D28" s="102">
        <v>171.0</v>
      </c>
      <c r="E28" s="102">
        <v>2.0</v>
      </c>
      <c r="F28" s="102">
        <v>1.0</v>
      </c>
      <c r="G28" s="102">
        <v>8.0</v>
      </c>
      <c r="H28" s="102">
        <v>0.0</v>
      </c>
      <c r="I28" s="102">
        <v>0.0</v>
      </c>
      <c r="J28" s="102">
        <v>0.0</v>
      </c>
      <c r="K28" s="102">
        <v>0.0</v>
      </c>
      <c r="L28" s="102">
        <v>0.0</v>
      </c>
      <c r="M28" s="102">
        <v>11.0</v>
      </c>
      <c r="N28" s="58">
        <f t="shared" si="1"/>
        <v>256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58">
        <f t="shared" si="1"/>
        <v>0</v>
      </c>
    </row>
    <row r="30" ht="14.25" customHeight="1">
      <c r="A30" s="107">
        <v>29.0</v>
      </c>
      <c r="B30" s="103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58">
        <f t="shared" si="1"/>
        <v>0</v>
      </c>
    </row>
    <row r="31" ht="14.25" customHeight="1">
      <c r="A31" s="80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58">
        <f t="shared" si="1"/>
        <v>0</v>
      </c>
    </row>
    <row r="32" ht="6.75" customHeight="1">
      <c r="A32" s="113">
        <v>31.0</v>
      </c>
      <c r="B32" s="98" t="s">
        <v>537</v>
      </c>
      <c r="C32" s="68">
        <v>81.0</v>
      </c>
      <c r="D32" s="68">
        <v>20.0</v>
      </c>
      <c r="E32" s="68">
        <v>26.0</v>
      </c>
      <c r="F32" s="68">
        <v>3.0</v>
      </c>
      <c r="G32" s="68">
        <v>29.0</v>
      </c>
      <c r="H32" s="68">
        <v>1.0</v>
      </c>
      <c r="I32" s="68">
        <v>0.0</v>
      </c>
      <c r="J32" s="68">
        <v>0.0</v>
      </c>
      <c r="K32" s="68">
        <v>0.0</v>
      </c>
      <c r="L32" s="68">
        <v>0.0</v>
      </c>
      <c r="M32" s="68">
        <v>81.0</v>
      </c>
      <c r="N32" s="58">
        <f t="shared" si="1"/>
        <v>241</v>
      </c>
    </row>
    <row r="33" ht="28.5" customHeight="1">
      <c r="A33" s="87" t="s">
        <v>61</v>
      </c>
      <c r="B33" s="88"/>
      <c r="C33" s="89">
        <f t="shared" ref="C33:N33" si="2">C2+C3+C4+C5+C6+C7+C8+C9+C10+C11+C12+C13+C14+C15+C16+C17+C18+C19+C20+C21+C22+C23+C24+C25+C26+C27+C28+C29+C30+C31+C32</f>
        <v>2609</v>
      </c>
      <c r="D33" s="89">
        <f t="shared" si="2"/>
        <v>2661</v>
      </c>
      <c r="E33" s="89">
        <f t="shared" si="2"/>
        <v>81</v>
      </c>
      <c r="F33" s="89">
        <f t="shared" si="2"/>
        <v>18</v>
      </c>
      <c r="G33" s="89">
        <f t="shared" si="2"/>
        <v>443</v>
      </c>
      <c r="H33" s="89">
        <f t="shared" si="2"/>
        <v>1882</v>
      </c>
      <c r="I33" s="89">
        <f t="shared" si="2"/>
        <v>109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1149</v>
      </c>
      <c r="N33" s="89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0" t="s">
        <v>504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1" t="s">
        <v>10</v>
      </c>
      <c r="N1" s="53" t="s">
        <v>11</v>
      </c>
    </row>
    <row r="2" ht="14.25" customHeight="1">
      <c r="A2" s="55">
        <v>1.0</v>
      </c>
      <c r="B2" s="98" t="s">
        <v>509</v>
      </c>
      <c r="C2" s="68">
        <v>185.0</v>
      </c>
      <c r="D2" s="68">
        <v>261.0</v>
      </c>
      <c r="E2" s="68">
        <v>8.0</v>
      </c>
      <c r="F2" s="68">
        <v>2.0</v>
      </c>
      <c r="G2" s="68">
        <v>15.0</v>
      </c>
      <c r="H2" s="68">
        <v>0.0</v>
      </c>
      <c r="I2" s="68">
        <v>0.0</v>
      </c>
      <c r="J2" s="68">
        <v>1.0</v>
      </c>
      <c r="K2" s="68">
        <v>7.0</v>
      </c>
      <c r="L2" s="68">
        <v>0.0</v>
      </c>
      <c r="M2" s="68">
        <v>0.0</v>
      </c>
      <c r="N2" s="58">
        <f t="shared" ref="N2:N32" si="1">C2+D2+E2+F2+G2+H2+I2+J2+K2+L2+M2</f>
        <v>479</v>
      </c>
    </row>
    <row r="3" ht="14.25" customHeight="1">
      <c r="A3" s="55">
        <v>2.0</v>
      </c>
      <c r="B3" s="99" t="s">
        <v>514</v>
      </c>
      <c r="C3" s="100">
        <v>55.0</v>
      </c>
      <c r="D3" s="100">
        <v>7.0</v>
      </c>
      <c r="E3" s="100">
        <v>2.0</v>
      </c>
      <c r="F3" s="100">
        <v>0.0</v>
      </c>
      <c r="G3" s="100">
        <v>13.0</v>
      </c>
      <c r="H3" s="100">
        <v>0.0</v>
      </c>
      <c r="I3" s="100">
        <v>0.0</v>
      </c>
      <c r="J3" s="100">
        <v>1.0</v>
      </c>
      <c r="K3" s="100">
        <v>9.0</v>
      </c>
      <c r="L3" s="100">
        <v>0.0</v>
      </c>
      <c r="M3" s="100">
        <v>0.0</v>
      </c>
      <c r="N3" s="58">
        <f t="shared" si="1"/>
        <v>87</v>
      </c>
    </row>
    <row r="4" ht="14.25" customHeight="1">
      <c r="A4" s="114">
        <v>3.0</v>
      </c>
      <c r="B4" s="103" t="s">
        <v>517</v>
      </c>
      <c r="C4" s="106">
        <v>61.0</v>
      </c>
      <c r="D4" s="106">
        <v>190.0</v>
      </c>
      <c r="E4" s="106">
        <v>8.0</v>
      </c>
      <c r="F4" s="106">
        <v>0.0</v>
      </c>
      <c r="G4" s="106">
        <v>8.0</v>
      </c>
      <c r="H4" s="106">
        <v>0.0</v>
      </c>
      <c r="I4" s="106">
        <v>0.0</v>
      </c>
      <c r="J4" s="106">
        <v>4.0</v>
      </c>
      <c r="K4" s="106">
        <v>7.0</v>
      </c>
      <c r="L4" s="106">
        <v>0.0</v>
      </c>
      <c r="M4" s="106">
        <v>0.0</v>
      </c>
      <c r="N4" s="58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58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58">
        <f t="shared" si="1"/>
        <v>0</v>
      </c>
    </row>
    <row r="7" ht="14.25" customHeight="1">
      <c r="A7" s="107">
        <v>6.0</v>
      </c>
      <c r="B7" s="95" t="s">
        <v>523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58">
        <f t="shared" si="1"/>
        <v>399</v>
      </c>
    </row>
    <row r="8" ht="14.25" customHeight="1">
      <c r="A8" s="107">
        <v>7.0</v>
      </c>
      <c r="B8" s="104" t="s">
        <v>525</v>
      </c>
      <c r="C8" s="105">
        <v>190.0</v>
      </c>
      <c r="D8" s="105">
        <v>159.0</v>
      </c>
      <c r="E8" s="105">
        <v>8.0</v>
      </c>
      <c r="F8" s="105">
        <v>0.0</v>
      </c>
      <c r="G8" s="105">
        <v>7.0</v>
      </c>
      <c r="H8" s="105">
        <v>0.0</v>
      </c>
      <c r="I8" s="105">
        <v>7.0</v>
      </c>
      <c r="J8" s="105">
        <v>0.0</v>
      </c>
      <c r="K8" s="105">
        <v>9.0</v>
      </c>
      <c r="L8" s="105">
        <v>38.0</v>
      </c>
      <c r="M8" s="105"/>
      <c r="N8" s="58">
        <f t="shared" si="1"/>
        <v>418</v>
      </c>
    </row>
    <row r="9" ht="14.25" customHeight="1">
      <c r="A9" s="107">
        <v>8.0</v>
      </c>
      <c r="B9" s="101" t="s">
        <v>527</v>
      </c>
      <c r="C9" s="102">
        <v>63.0</v>
      </c>
      <c r="D9" s="102">
        <v>26.0</v>
      </c>
      <c r="E9" s="102">
        <v>8.0</v>
      </c>
      <c r="F9" s="102">
        <v>0.0</v>
      </c>
      <c r="G9" s="102">
        <v>12.0</v>
      </c>
      <c r="H9" s="102">
        <v>0.0</v>
      </c>
      <c r="I9" s="102">
        <v>4.0</v>
      </c>
      <c r="J9" s="102">
        <v>0.0</v>
      </c>
      <c r="K9" s="102">
        <v>4.0</v>
      </c>
      <c r="L9" s="102">
        <v>14.0</v>
      </c>
      <c r="M9" s="102">
        <v>62.0</v>
      </c>
      <c r="N9" s="58">
        <f t="shared" si="1"/>
        <v>193</v>
      </c>
    </row>
    <row r="10" ht="14.25" customHeight="1">
      <c r="A10" s="107">
        <v>9.0</v>
      </c>
      <c r="B10" s="101" t="s">
        <v>530</v>
      </c>
      <c r="C10" s="106">
        <v>227.0</v>
      </c>
      <c r="D10" s="106">
        <v>29.0</v>
      </c>
      <c r="E10" s="106">
        <v>14.0</v>
      </c>
      <c r="F10" s="106">
        <v>0.0</v>
      </c>
      <c r="G10" s="106">
        <v>8.0</v>
      </c>
      <c r="H10" s="106">
        <v>0.0</v>
      </c>
      <c r="I10" s="106">
        <v>14.0</v>
      </c>
      <c r="J10" s="106">
        <v>1.0</v>
      </c>
      <c r="K10" s="106">
        <v>9.0</v>
      </c>
      <c r="L10" s="106">
        <v>4.0</v>
      </c>
      <c r="M10" s="106">
        <v>0.0</v>
      </c>
      <c r="N10" s="58">
        <f t="shared" si="1"/>
        <v>306</v>
      </c>
    </row>
    <row r="11" ht="14.25" customHeight="1">
      <c r="A11" s="107">
        <v>10.0</v>
      </c>
      <c r="B11" s="101" t="s">
        <v>533</v>
      </c>
      <c r="C11" s="102">
        <v>78.0</v>
      </c>
      <c r="D11" s="102">
        <v>425.0</v>
      </c>
      <c r="E11" s="102">
        <v>8.0</v>
      </c>
      <c r="F11" s="102">
        <v>2.0</v>
      </c>
      <c r="G11" s="102">
        <v>8.0</v>
      </c>
      <c r="H11" s="102">
        <v>0.0</v>
      </c>
      <c r="I11" s="102">
        <v>8.0</v>
      </c>
      <c r="J11" s="102">
        <v>0.0</v>
      </c>
      <c r="K11" s="102">
        <v>10.0</v>
      </c>
      <c r="L11" s="102">
        <v>2.0</v>
      </c>
      <c r="M11" s="102">
        <v>0.0</v>
      </c>
      <c r="N11" s="58">
        <f t="shared" si="1"/>
        <v>541</v>
      </c>
    </row>
    <row r="12" ht="14.25" customHeight="1">
      <c r="A12" s="107">
        <v>11.0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58">
        <f t="shared" si="1"/>
        <v>0</v>
      </c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58">
        <f t="shared" si="1"/>
        <v>0</v>
      </c>
    </row>
    <row r="14" ht="14.25" customHeight="1">
      <c r="A14" s="107">
        <v>13.0</v>
      </c>
      <c r="B14" s="101" t="s">
        <v>538</v>
      </c>
      <c r="C14" s="102">
        <v>143.0</v>
      </c>
      <c r="D14" s="102">
        <v>30.0</v>
      </c>
      <c r="E14" s="102">
        <v>20.0</v>
      </c>
      <c r="F14" s="102">
        <v>2.0</v>
      </c>
      <c r="G14" s="102">
        <v>26.0</v>
      </c>
      <c r="H14" s="102">
        <v>821.0</v>
      </c>
      <c r="I14" s="102">
        <v>0.0</v>
      </c>
      <c r="J14" s="102">
        <v>0.0</v>
      </c>
      <c r="K14" s="102">
        <v>23.0</v>
      </c>
      <c r="L14" s="102">
        <v>0.0</v>
      </c>
      <c r="M14" s="102">
        <v>101.0</v>
      </c>
      <c r="N14" s="58">
        <f t="shared" si="1"/>
        <v>1166</v>
      </c>
    </row>
    <row r="15" ht="14.25" customHeight="1">
      <c r="A15" s="107">
        <v>14.0</v>
      </c>
      <c r="B15" s="104" t="s">
        <v>539</v>
      </c>
      <c r="C15" s="105">
        <v>139.0</v>
      </c>
      <c r="D15" s="105">
        <v>9.0</v>
      </c>
      <c r="E15" s="105">
        <v>5.0</v>
      </c>
      <c r="F15" s="105">
        <v>0.0</v>
      </c>
      <c r="G15" s="105">
        <v>5.0</v>
      </c>
      <c r="H15" s="105">
        <v>0.0</v>
      </c>
      <c r="I15" s="105">
        <v>15.0</v>
      </c>
      <c r="J15" s="105">
        <v>0.0</v>
      </c>
      <c r="K15" s="108">
        <v>8.0</v>
      </c>
      <c r="L15" s="105">
        <v>16.0</v>
      </c>
      <c r="M15" s="105">
        <v>46.0</v>
      </c>
      <c r="N15" s="58">
        <f t="shared" si="1"/>
        <v>243</v>
      </c>
    </row>
    <row r="16" ht="14.25" customHeight="1">
      <c r="A16" s="107">
        <v>15.0</v>
      </c>
      <c r="B16" s="104" t="s">
        <v>540</v>
      </c>
      <c r="C16" s="105">
        <v>75.0</v>
      </c>
      <c r="D16" s="105">
        <v>6.0</v>
      </c>
      <c r="E16" s="105">
        <v>5.0</v>
      </c>
      <c r="F16" s="105">
        <v>0.0</v>
      </c>
      <c r="G16" s="105">
        <v>13.0</v>
      </c>
      <c r="H16" s="105">
        <v>444.0</v>
      </c>
      <c r="I16" s="105">
        <v>8.0</v>
      </c>
      <c r="J16" s="105">
        <v>0.0</v>
      </c>
      <c r="K16" s="108">
        <v>9.0</v>
      </c>
      <c r="L16" s="105">
        <v>0.0</v>
      </c>
      <c r="M16" s="105">
        <v>35.0</v>
      </c>
      <c r="N16" s="58">
        <f t="shared" si="1"/>
        <v>595</v>
      </c>
    </row>
    <row r="17" ht="14.25" customHeight="1">
      <c r="A17" s="107">
        <v>16.0</v>
      </c>
      <c r="B17" s="103" t="s">
        <v>541</v>
      </c>
      <c r="C17" s="106">
        <v>75.0</v>
      </c>
      <c r="D17" s="106">
        <v>936.0</v>
      </c>
      <c r="E17" s="106">
        <v>1.0</v>
      </c>
      <c r="F17" s="106">
        <v>0.0</v>
      </c>
      <c r="G17" s="106">
        <v>4.0</v>
      </c>
      <c r="H17" s="106">
        <v>0.0</v>
      </c>
      <c r="I17" s="106">
        <v>10.0</v>
      </c>
      <c r="J17" s="106">
        <v>0.0</v>
      </c>
      <c r="K17" s="106">
        <v>5.0</v>
      </c>
      <c r="L17" s="106">
        <v>0.0</v>
      </c>
      <c r="M17" s="106">
        <v>25.0</v>
      </c>
      <c r="N17" s="58">
        <f t="shared" si="1"/>
        <v>1056</v>
      </c>
    </row>
    <row r="18" ht="14.25" customHeight="1">
      <c r="A18" s="107">
        <v>17.0</v>
      </c>
      <c r="B18" s="101" t="s">
        <v>542</v>
      </c>
      <c r="C18" s="102">
        <v>76.0</v>
      </c>
      <c r="D18" s="102">
        <v>19.0</v>
      </c>
      <c r="E18" s="102">
        <v>1.0</v>
      </c>
      <c r="F18" s="102">
        <v>0.0</v>
      </c>
      <c r="G18" s="102">
        <v>9.0</v>
      </c>
      <c r="H18" s="102">
        <v>0.0</v>
      </c>
      <c r="I18" s="102">
        <v>4.0</v>
      </c>
      <c r="J18" s="102">
        <v>0.0</v>
      </c>
      <c r="K18" s="102">
        <v>9.0</v>
      </c>
      <c r="L18" s="102">
        <v>0.0</v>
      </c>
      <c r="M18" s="102">
        <v>0.0</v>
      </c>
      <c r="N18" s="58">
        <f t="shared" si="1"/>
        <v>118</v>
      </c>
    </row>
    <row r="19" ht="14.25" customHeight="1">
      <c r="A19" s="107">
        <v>18.0</v>
      </c>
      <c r="B19" s="103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58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58">
        <f t="shared" si="1"/>
        <v>0</v>
      </c>
    </row>
    <row r="21" ht="14.25" customHeight="1">
      <c r="A21" s="107">
        <v>20.0</v>
      </c>
      <c r="B21" s="101" t="s">
        <v>543</v>
      </c>
      <c r="C21" s="102">
        <v>55.0</v>
      </c>
      <c r="D21" s="102">
        <v>64.0</v>
      </c>
      <c r="E21" s="102">
        <v>7.0</v>
      </c>
      <c r="F21" s="102">
        <v>0.0</v>
      </c>
      <c r="G21" s="102">
        <v>22.0</v>
      </c>
      <c r="H21" s="102">
        <v>0.0</v>
      </c>
      <c r="I21" s="102">
        <v>18.0</v>
      </c>
      <c r="J21" s="102">
        <v>0.0</v>
      </c>
      <c r="K21" s="102">
        <v>26.0</v>
      </c>
      <c r="L21" s="102">
        <v>0.0</v>
      </c>
      <c r="M21" s="102">
        <v>50.0</v>
      </c>
      <c r="N21" s="58">
        <f t="shared" si="1"/>
        <v>242</v>
      </c>
    </row>
    <row r="22" ht="14.25" customHeight="1">
      <c r="A22" s="107">
        <v>21.0</v>
      </c>
      <c r="B22" s="101" t="s">
        <v>544</v>
      </c>
      <c r="C22" s="102">
        <v>101.0</v>
      </c>
      <c r="D22" s="102">
        <v>19.0</v>
      </c>
      <c r="E22" s="102">
        <v>0.0</v>
      </c>
      <c r="F22" s="102">
        <v>0.0</v>
      </c>
      <c r="G22" s="102">
        <v>14.0</v>
      </c>
      <c r="H22" s="102">
        <v>1.0</v>
      </c>
      <c r="I22" s="102">
        <v>15.0</v>
      </c>
      <c r="J22" s="102">
        <v>0.0</v>
      </c>
      <c r="K22" s="102">
        <v>9.0</v>
      </c>
      <c r="L22" s="102">
        <v>0.0</v>
      </c>
      <c r="M22" s="102">
        <v>0.0</v>
      </c>
      <c r="N22" s="58">
        <f t="shared" si="1"/>
        <v>159</v>
      </c>
    </row>
    <row r="23" ht="14.25" customHeight="1">
      <c r="A23" s="107">
        <v>22.0</v>
      </c>
      <c r="B23" s="103" t="s">
        <v>545</v>
      </c>
      <c r="C23" s="106">
        <v>57.0</v>
      </c>
      <c r="D23" s="106">
        <v>686.0</v>
      </c>
      <c r="E23" s="106">
        <v>6.0</v>
      </c>
      <c r="F23" s="106">
        <v>1.0</v>
      </c>
      <c r="G23" s="106">
        <v>15.0</v>
      </c>
      <c r="H23" s="106">
        <v>0.0</v>
      </c>
      <c r="I23" s="106">
        <v>9.0</v>
      </c>
      <c r="J23" s="106">
        <v>0.0</v>
      </c>
      <c r="K23" s="106">
        <v>9.0</v>
      </c>
      <c r="L23" s="106">
        <v>0.0</v>
      </c>
      <c r="M23" s="106">
        <v>0.0</v>
      </c>
      <c r="N23" s="58">
        <f t="shared" si="1"/>
        <v>783</v>
      </c>
    </row>
    <row r="24" ht="14.25" customHeight="1">
      <c r="A24" s="107">
        <v>23.0</v>
      </c>
      <c r="B24" s="101" t="s">
        <v>546</v>
      </c>
      <c r="C24" s="106">
        <v>65.0</v>
      </c>
      <c r="D24" s="106">
        <v>14.0</v>
      </c>
      <c r="E24" s="106">
        <v>3.0</v>
      </c>
      <c r="F24" s="106">
        <v>0.0</v>
      </c>
      <c r="G24" s="106">
        <v>5.0</v>
      </c>
      <c r="H24" s="106">
        <v>0.0</v>
      </c>
      <c r="I24" s="106">
        <v>15.0</v>
      </c>
      <c r="J24" s="106">
        <v>0.0</v>
      </c>
      <c r="K24" s="106">
        <v>9.0</v>
      </c>
      <c r="L24" s="106">
        <v>0.0</v>
      </c>
      <c r="M24" s="106">
        <v>57.0</v>
      </c>
      <c r="N24" s="58">
        <f t="shared" si="1"/>
        <v>168</v>
      </c>
    </row>
    <row r="25" ht="14.25" customHeight="1">
      <c r="A25" s="107">
        <v>24.0</v>
      </c>
      <c r="B25" s="101" t="s">
        <v>547</v>
      </c>
      <c r="C25" s="102">
        <v>138.0</v>
      </c>
      <c r="D25" s="102">
        <v>267.0</v>
      </c>
      <c r="E25" s="102">
        <v>3.0</v>
      </c>
      <c r="F25" s="102">
        <v>1.0</v>
      </c>
      <c r="G25" s="102">
        <v>6.0</v>
      </c>
      <c r="H25" s="102">
        <v>0.0</v>
      </c>
      <c r="I25" s="102">
        <v>18.0</v>
      </c>
      <c r="J25" s="102">
        <v>0.0</v>
      </c>
      <c r="K25" s="102">
        <v>12.0</v>
      </c>
      <c r="L25" s="102">
        <v>0.0</v>
      </c>
      <c r="M25" s="102">
        <v>0.0</v>
      </c>
      <c r="N25" s="58">
        <f t="shared" si="1"/>
        <v>445</v>
      </c>
    </row>
    <row r="26" ht="14.25" customHeight="1">
      <c r="A26" s="107">
        <v>25.0</v>
      </c>
      <c r="B26" s="104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58">
        <f t="shared" si="1"/>
        <v>0</v>
      </c>
    </row>
    <row r="27" ht="14.25" customHeight="1">
      <c r="A27" s="107">
        <v>26.0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58">
        <f t="shared" si="1"/>
        <v>0</v>
      </c>
    </row>
    <row r="28" ht="14.25" customHeight="1">
      <c r="A28" s="107">
        <v>27.0</v>
      </c>
      <c r="B28" s="101" t="s">
        <v>548</v>
      </c>
      <c r="C28" s="102">
        <v>75.0</v>
      </c>
      <c r="D28" s="102">
        <v>29.0</v>
      </c>
      <c r="E28" s="102">
        <v>7.0</v>
      </c>
      <c r="F28" s="102">
        <v>0.0</v>
      </c>
      <c r="G28" s="102">
        <v>25.0</v>
      </c>
      <c r="H28" s="102">
        <v>0.0</v>
      </c>
      <c r="I28" s="102">
        <v>37.0</v>
      </c>
      <c r="J28" s="102">
        <v>0.0</v>
      </c>
      <c r="K28" s="102">
        <v>22.0</v>
      </c>
      <c r="L28" s="102">
        <v>0.0</v>
      </c>
      <c r="M28" s="102">
        <v>53.0</v>
      </c>
      <c r="N28" s="58">
        <f t="shared" si="1"/>
        <v>248</v>
      </c>
    </row>
    <row r="29" ht="14.25" customHeight="1">
      <c r="A29" s="107">
        <v>28.0</v>
      </c>
      <c r="B29" s="101" t="s">
        <v>549</v>
      </c>
      <c r="C29" s="102">
        <v>161.0</v>
      </c>
      <c r="D29" s="102">
        <v>5.0</v>
      </c>
      <c r="E29" s="102">
        <v>5.0</v>
      </c>
      <c r="F29" s="102">
        <v>0.0</v>
      </c>
      <c r="G29" s="102">
        <v>25.0</v>
      </c>
      <c r="H29" s="102">
        <v>0.0</v>
      </c>
      <c r="I29" s="102">
        <v>15.0</v>
      </c>
      <c r="J29" s="102">
        <v>0.0</v>
      </c>
      <c r="K29" s="102">
        <v>8.0</v>
      </c>
      <c r="L29" s="102">
        <v>0.0</v>
      </c>
      <c r="M29" s="102">
        <v>4.0</v>
      </c>
      <c r="N29" s="58">
        <f t="shared" si="1"/>
        <v>223</v>
      </c>
    </row>
    <row r="30" ht="14.25" customHeight="1">
      <c r="A30" s="107">
        <v>29.0</v>
      </c>
      <c r="B30" s="103" t="s">
        <v>550</v>
      </c>
      <c r="C30" s="106">
        <v>87.0</v>
      </c>
      <c r="D30" s="106">
        <v>562.0</v>
      </c>
      <c r="E30" s="106">
        <v>4.0</v>
      </c>
      <c r="F30" s="106">
        <v>0.0</v>
      </c>
      <c r="G30" s="106">
        <v>12.0</v>
      </c>
      <c r="H30" s="106">
        <v>0.0</v>
      </c>
      <c r="I30" s="106">
        <v>20.0</v>
      </c>
      <c r="J30" s="106">
        <v>0.0</v>
      </c>
      <c r="K30" s="106">
        <v>10.0</v>
      </c>
      <c r="L30" s="106">
        <v>0.0</v>
      </c>
      <c r="M30" s="106">
        <v>0.0</v>
      </c>
      <c r="N30" s="58">
        <f t="shared" si="1"/>
        <v>695</v>
      </c>
    </row>
    <row r="31" ht="14.25" customHeight="1">
      <c r="A31" s="80">
        <v>30.0</v>
      </c>
      <c r="B31" s="111" t="s">
        <v>551</v>
      </c>
      <c r="C31" s="112">
        <v>69.0</v>
      </c>
      <c r="D31" s="112">
        <v>43.0</v>
      </c>
      <c r="E31" s="112">
        <v>0.0</v>
      </c>
      <c r="F31" s="112">
        <v>0.0</v>
      </c>
      <c r="G31" s="112">
        <v>8.0</v>
      </c>
      <c r="H31" s="112">
        <v>0.0</v>
      </c>
      <c r="I31" s="112">
        <v>18.0</v>
      </c>
      <c r="J31" s="112">
        <v>0.0</v>
      </c>
      <c r="K31" s="112">
        <v>5.0</v>
      </c>
      <c r="L31" s="112">
        <v>1.0</v>
      </c>
      <c r="M31" s="112">
        <v>83.0</v>
      </c>
      <c r="N31" s="58">
        <f t="shared" si="1"/>
        <v>227</v>
      </c>
    </row>
    <row r="32" ht="6.75" customHeight="1">
      <c r="A32" s="113">
        <v>31.0</v>
      </c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58">
        <f t="shared" si="1"/>
        <v>0</v>
      </c>
    </row>
    <row r="33" ht="28.5" customHeight="1">
      <c r="A33" s="87" t="s">
        <v>61</v>
      </c>
      <c r="B33" s="88"/>
      <c r="C33" s="89">
        <f t="shared" ref="C33:N33" si="2">C2+C3+C4+C5+C6+C7+C8+C9+C10+C11+C12+C13+C14+C15+C16+C17+C18+C19+C20+C21+C22+C23+C24+C25+C26+C27+C28+C29+C30+C31+C32</f>
        <v>2223</v>
      </c>
      <c r="D33" s="89">
        <f t="shared" si="2"/>
        <v>4000</v>
      </c>
      <c r="E33" s="89">
        <f t="shared" si="2"/>
        <v>130</v>
      </c>
      <c r="F33" s="89">
        <f t="shared" si="2"/>
        <v>9</v>
      </c>
      <c r="G33" s="89">
        <f t="shared" si="2"/>
        <v>276</v>
      </c>
      <c r="H33" s="89">
        <f t="shared" si="2"/>
        <v>1266</v>
      </c>
      <c r="I33" s="89">
        <f t="shared" si="2"/>
        <v>239</v>
      </c>
      <c r="J33" s="89">
        <f t="shared" si="2"/>
        <v>7</v>
      </c>
      <c r="K33" s="89">
        <f t="shared" si="2"/>
        <v>253</v>
      </c>
      <c r="L33" s="89">
        <f t="shared" si="2"/>
        <v>75</v>
      </c>
      <c r="M33" s="89">
        <f t="shared" si="2"/>
        <v>591</v>
      </c>
      <c r="N33" s="89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553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>
        <v>407650.0</v>
      </c>
      <c r="C2" s="68">
        <v>63.0</v>
      </c>
      <c r="D2" s="68">
        <v>443.0</v>
      </c>
      <c r="E2" s="68">
        <v>1.0</v>
      </c>
      <c r="F2" s="68">
        <v>0.0</v>
      </c>
      <c r="G2" s="68">
        <v>12.0</v>
      </c>
      <c r="H2" s="68">
        <v>0.0</v>
      </c>
      <c r="I2" s="68">
        <v>11.0</v>
      </c>
      <c r="J2" s="68">
        <v>0.0</v>
      </c>
      <c r="K2" s="68">
        <v>9.0</v>
      </c>
      <c r="L2" s="68">
        <v>0.0</v>
      </c>
      <c r="M2" s="68">
        <v>0.0</v>
      </c>
      <c r="N2" s="68"/>
      <c r="O2" s="58">
        <f t="shared" ref="O2:O22" si="1">C2+D2+E2+F2+G2+H2+I2+J2+K2+L2+M2+N2</f>
        <v>539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8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8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 t="s">
        <v>558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58">
        <f t="shared" si="1"/>
        <v>367</v>
      </c>
    </row>
    <row r="7" ht="14.25" customHeight="1">
      <c r="A7" s="107">
        <v>6.0</v>
      </c>
      <c r="B7" s="95" t="s">
        <v>560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58">
        <f t="shared" si="1"/>
        <v>994</v>
      </c>
    </row>
    <row r="8" ht="14.25" customHeight="1">
      <c r="A8" s="107">
        <v>7.0</v>
      </c>
      <c r="B8" s="104" t="s">
        <v>561</v>
      </c>
      <c r="C8" s="105">
        <v>55.0</v>
      </c>
      <c r="D8" s="105">
        <v>9.0</v>
      </c>
      <c r="E8" s="105">
        <v>3.0</v>
      </c>
      <c r="F8" s="105">
        <v>0.0</v>
      </c>
      <c r="G8" s="105">
        <v>25.0</v>
      </c>
      <c r="H8" s="105">
        <v>0.0</v>
      </c>
      <c r="I8" s="105">
        <v>4.0</v>
      </c>
      <c r="J8" s="105">
        <v>0.0</v>
      </c>
      <c r="K8" s="105">
        <v>9.0</v>
      </c>
      <c r="L8" s="105">
        <v>0.0</v>
      </c>
      <c r="M8" s="105">
        <v>0.0</v>
      </c>
      <c r="N8" s="105">
        <v>2.0</v>
      </c>
      <c r="O8" s="58">
        <f t="shared" si="1"/>
        <v>107</v>
      </c>
    </row>
    <row r="9" ht="14.25" customHeight="1">
      <c r="A9" s="107">
        <v>8.0</v>
      </c>
      <c r="B9" s="101" t="s">
        <v>564</v>
      </c>
      <c r="C9" s="102">
        <v>52.0</v>
      </c>
      <c r="D9" s="102">
        <v>393.0</v>
      </c>
      <c r="E9" s="102">
        <v>0.0</v>
      </c>
      <c r="F9" s="102">
        <v>0.0</v>
      </c>
      <c r="G9" s="102">
        <v>19.0</v>
      </c>
      <c r="H9" s="102">
        <v>714.0</v>
      </c>
      <c r="I9" s="102">
        <v>6.0</v>
      </c>
      <c r="J9" s="102">
        <v>0.0</v>
      </c>
      <c r="K9" s="102">
        <v>5.0</v>
      </c>
      <c r="L9" s="102">
        <v>0.0</v>
      </c>
      <c r="M9" s="102">
        <v>0.0</v>
      </c>
      <c r="N9" s="102">
        <v>0.0</v>
      </c>
      <c r="O9" s="58">
        <f t="shared" si="1"/>
        <v>1189</v>
      </c>
    </row>
    <row r="10" ht="14.25" customHeight="1">
      <c r="A10" s="107">
        <v>9.0</v>
      </c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8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58">
        <f t="shared" si="1"/>
        <v>0</v>
      </c>
    </row>
    <row r="12" ht="14.25" customHeight="1">
      <c r="A12" s="107">
        <v>11.0</v>
      </c>
      <c r="B12" s="101" t="s">
        <v>567</v>
      </c>
      <c r="C12" s="102">
        <v>2.0</v>
      </c>
      <c r="D12" s="102">
        <v>49.0</v>
      </c>
      <c r="E12" s="102">
        <v>6.0</v>
      </c>
      <c r="F12" s="102">
        <v>0.0</v>
      </c>
      <c r="G12" s="102">
        <v>25.0</v>
      </c>
      <c r="H12" s="102">
        <v>3.0</v>
      </c>
      <c r="I12" s="102">
        <v>12.0</v>
      </c>
      <c r="J12" s="102">
        <v>0.0</v>
      </c>
      <c r="K12" s="102">
        <v>14.0</v>
      </c>
      <c r="L12" s="102">
        <v>0.0</v>
      </c>
      <c r="M12" s="102">
        <v>0.0</v>
      </c>
      <c r="N12" s="102">
        <v>91.0</v>
      </c>
      <c r="O12" s="58">
        <f t="shared" si="1"/>
        <v>202</v>
      </c>
    </row>
    <row r="13" ht="14.25" customHeight="1">
      <c r="A13" s="107">
        <v>12.0</v>
      </c>
      <c r="B13" s="101" t="s">
        <v>569</v>
      </c>
      <c r="C13" s="102">
        <v>122.0</v>
      </c>
      <c r="D13" s="102">
        <v>2.0</v>
      </c>
      <c r="E13" s="102">
        <v>3.0</v>
      </c>
      <c r="F13" s="102">
        <v>0.0</v>
      </c>
      <c r="G13" s="102">
        <v>14.0</v>
      </c>
      <c r="H13" s="102">
        <v>0.0</v>
      </c>
      <c r="I13" s="102">
        <v>2.0</v>
      </c>
      <c r="J13" s="102">
        <v>3.0</v>
      </c>
      <c r="K13" s="102">
        <v>7.0</v>
      </c>
      <c r="L13" s="102">
        <v>0.0</v>
      </c>
      <c r="M13" s="102">
        <v>0.0</v>
      </c>
      <c r="N13" s="102">
        <v>0.0</v>
      </c>
      <c r="O13" s="58">
        <f t="shared" si="1"/>
        <v>153</v>
      </c>
    </row>
    <row r="14" ht="14.25" customHeight="1">
      <c r="A14" s="107">
        <v>13.0</v>
      </c>
      <c r="B14" s="101" t="s">
        <v>571</v>
      </c>
      <c r="C14" s="102">
        <v>48.0</v>
      </c>
      <c r="D14" s="102">
        <v>1101.0</v>
      </c>
      <c r="E14" s="102">
        <v>5.0</v>
      </c>
      <c r="F14" s="102">
        <v>0.0</v>
      </c>
      <c r="G14" s="102">
        <v>12.0</v>
      </c>
      <c r="H14" s="102">
        <v>0.0</v>
      </c>
      <c r="I14" s="102">
        <v>6.0</v>
      </c>
      <c r="J14" s="102">
        <v>12.0</v>
      </c>
      <c r="K14" s="102">
        <v>8.0</v>
      </c>
      <c r="L14" s="102">
        <v>0.0</v>
      </c>
      <c r="M14" s="102">
        <v>0.0</v>
      </c>
      <c r="N14" s="102">
        <v>1.0</v>
      </c>
      <c r="O14" s="58">
        <f t="shared" si="1"/>
        <v>1193</v>
      </c>
    </row>
    <row r="15" ht="14.25" customHeight="1">
      <c r="A15" s="107">
        <v>14.0</v>
      </c>
      <c r="B15" s="104" t="s">
        <v>573</v>
      </c>
      <c r="C15" s="105">
        <v>36.0</v>
      </c>
      <c r="D15" s="105">
        <v>8.0</v>
      </c>
      <c r="E15" s="105">
        <v>4.0</v>
      </c>
      <c r="F15" s="105">
        <v>0.0</v>
      </c>
      <c r="G15" s="105">
        <v>5.0</v>
      </c>
      <c r="H15" s="105">
        <v>0.0</v>
      </c>
      <c r="I15" s="105">
        <v>5.0</v>
      </c>
      <c r="J15" s="105">
        <v>1.0</v>
      </c>
      <c r="K15" s="108">
        <v>4.0</v>
      </c>
      <c r="L15" s="105">
        <v>0.0</v>
      </c>
      <c r="M15" s="105">
        <v>0.0</v>
      </c>
      <c r="N15" s="105">
        <v>104.0</v>
      </c>
      <c r="O15" s="58">
        <f t="shared" si="1"/>
        <v>167</v>
      </c>
    </row>
    <row r="16" ht="14.25" customHeight="1">
      <c r="A16" s="107">
        <v>15.0</v>
      </c>
      <c r="B16" s="104" t="s">
        <v>574</v>
      </c>
      <c r="C16" s="105">
        <v>36.0</v>
      </c>
      <c r="D16" s="105">
        <v>143.0</v>
      </c>
      <c r="E16" s="105">
        <v>1.0</v>
      </c>
      <c r="F16" s="105">
        <v>2.0</v>
      </c>
      <c r="G16" s="105">
        <v>7.0</v>
      </c>
      <c r="H16" s="105">
        <v>0.0</v>
      </c>
      <c r="I16" s="105">
        <v>8.0</v>
      </c>
      <c r="J16" s="105">
        <v>0.0</v>
      </c>
      <c r="K16" s="108">
        <v>12.0</v>
      </c>
      <c r="L16" s="105">
        <v>0.0</v>
      </c>
      <c r="M16" s="105">
        <v>0.0</v>
      </c>
      <c r="N16" s="105">
        <v>0.0</v>
      </c>
      <c r="O16" s="58">
        <f t="shared" si="1"/>
        <v>209</v>
      </c>
    </row>
    <row r="17" ht="14.25" customHeight="1">
      <c r="A17" s="107">
        <v>16.0</v>
      </c>
      <c r="B17" s="103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58">
        <f t="shared" si="1"/>
        <v>0</v>
      </c>
    </row>
    <row r="18" ht="14.25" customHeight="1">
      <c r="A18" s="107">
        <v>17.0</v>
      </c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58">
        <f t="shared" si="1"/>
        <v>0</v>
      </c>
    </row>
    <row r="19" ht="14.25" customHeight="1">
      <c r="A19" s="107">
        <v>18.0</v>
      </c>
      <c r="B19" s="103" t="s">
        <v>579</v>
      </c>
      <c r="C19" s="102">
        <v>154.0</v>
      </c>
      <c r="D19" s="102">
        <v>14.0</v>
      </c>
      <c r="E19" s="102">
        <v>7.0</v>
      </c>
      <c r="F19" s="102">
        <v>7.0</v>
      </c>
      <c r="G19" s="102">
        <v>22.0</v>
      </c>
      <c r="H19" s="102">
        <v>0.0</v>
      </c>
      <c r="I19" s="102">
        <v>15.0</v>
      </c>
      <c r="J19" s="102">
        <v>2.0</v>
      </c>
      <c r="K19" s="102">
        <v>17.0</v>
      </c>
      <c r="L19" s="102">
        <v>0.0</v>
      </c>
      <c r="M19" s="102">
        <v>0.0</v>
      </c>
      <c r="N19" s="102">
        <v>0.0</v>
      </c>
      <c r="O19" s="58">
        <f t="shared" si="1"/>
        <v>238</v>
      </c>
    </row>
    <row r="20" ht="14.25" customHeight="1">
      <c r="A20" s="107">
        <v>19.0</v>
      </c>
      <c r="B20" s="101" t="s">
        <v>580</v>
      </c>
      <c r="C20" s="102">
        <v>68.0</v>
      </c>
      <c r="D20" s="102">
        <v>397.0</v>
      </c>
      <c r="E20" s="102">
        <v>4.0</v>
      </c>
      <c r="F20" s="102">
        <v>1.0</v>
      </c>
      <c r="G20" s="102">
        <v>21.0</v>
      </c>
      <c r="H20" s="102">
        <v>471.0</v>
      </c>
      <c r="I20" s="102">
        <v>8.0</v>
      </c>
      <c r="J20" s="102">
        <v>4.0</v>
      </c>
      <c r="K20" s="102">
        <v>12.0</v>
      </c>
      <c r="L20" s="102">
        <v>0.0</v>
      </c>
      <c r="M20" s="102">
        <v>0.0</v>
      </c>
      <c r="N20" s="102">
        <v>1.0</v>
      </c>
      <c r="O20" s="58">
        <f t="shared" si="1"/>
        <v>987</v>
      </c>
    </row>
    <row r="21" ht="14.25" customHeight="1">
      <c r="A21" s="107">
        <v>20.0</v>
      </c>
      <c r="B21" s="101" t="s">
        <v>582</v>
      </c>
      <c r="C21" s="102">
        <v>23.0</v>
      </c>
      <c r="D21" s="102">
        <v>433.0</v>
      </c>
      <c r="E21" s="102">
        <v>4.0</v>
      </c>
      <c r="F21" s="102">
        <v>0.0</v>
      </c>
      <c r="G21" s="102">
        <v>8.0</v>
      </c>
      <c r="H21" s="102">
        <v>0.0</v>
      </c>
      <c r="I21" s="102">
        <v>9.0</v>
      </c>
      <c r="J21" s="102">
        <v>0.0</v>
      </c>
      <c r="K21" s="102">
        <v>8.0</v>
      </c>
      <c r="L21" s="102">
        <v>0.0</v>
      </c>
      <c r="M21" s="102">
        <v>0.0</v>
      </c>
      <c r="N21" s="102">
        <v>65.0</v>
      </c>
      <c r="O21" s="58">
        <f t="shared" si="1"/>
        <v>550</v>
      </c>
    </row>
    <row r="22" ht="14.25" customHeight="1">
      <c r="A22" s="107">
        <v>21.0</v>
      </c>
      <c r="B22" s="101" t="s">
        <v>584</v>
      </c>
      <c r="C22" s="102">
        <v>29.0</v>
      </c>
      <c r="D22" s="102">
        <v>4.0</v>
      </c>
      <c r="E22" s="102">
        <v>1.0</v>
      </c>
      <c r="F22" s="102">
        <v>0.0</v>
      </c>
      <c r="G22" s="102">
        <v>19.0</v>
      </c>
      <c r="H22" s="102">
        <v>3.0</v>
      </c>
      <c r="I22" s="102">
        <v>10.0</v>
      </c>
      <c r="J22" s="102">
        <v>1.0</v>
      </c>
      <c r="K22" s="102">
        <v>9.0</v>
      </c>
      <c r="L22" s="102">
        <v>0.0</v>
      </c>
      <c r="M22" s="102">
        <v>0.0</v>
      </c>
      <c r="N22" s="102">
        <v>0.0</v>
      </c>
      <c r="O22" s="58">
        <f t="shared" si="1"/>
        <v>76</v>
      </c>
    </row>
    <row r="23" ht="14.25" customHeight="1">
      <c r="A23" s="107">
        <v>22.0</v>
      </c>
      <c r="B23" s="103" t="s">
        <v>587</v>
      </c>
      <c r="C23" s="106">
        <v>24.0</v>
      </c>
      <c r="D23" s="106">
        <v>137.0</v>
      </c>
      <c r="E23" s="106">
        <v>2.0</v>
      </c>
      <c r="F23" s="106">
        <v>0.0</v>
      </c>
      <c r="G23" s="106">
        <v>16.0</v>
      </c>
      <c r="H23" s="106">
        <v>0.0</v>
      </c>
      <c r="I23" s="106">
        <v>9.0</v>
      </c>
      <c r="J23" s="106">
        <v>0.0</v>
      </c>
      <c r="K23" s="106">
        <v>5.0</v>
      </c>
      <c r="L23" s="106">
        <v>0.0</v>
      </c>
      <c r="M23" s="106">
        <v>119.0</v>
      </c>
      <c r="N23" s="106">
        <v>45.0</v>
      </c>
      <c r="O23" s="58">
        <f>C23+D23+E23+F23+G23+H23+I23+J23+K23+L23+N23</f>
        <v>238</v>
      </c>
    </row>
    <row r="24" ht="14.25" customHeight="1">
      <c r="A24" s="107">
        <v>23.0</v>
      </c>
      <c r="B24" s="101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58">
        <f t="shared" ref="O24:O26" si="2">C24+D24+E24+F24+G24+H24+I24+J24+K24+L24+M24+N24</f>
        <v>0</v>
      </c>
    </row>
    <row r="25" ht="14.25" customHeight="1">
      <c r="A25" s="107">
        <v>24.0</v>
      </c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58">
        <f t="shared" si="2"/>
        <v>0</v>
      </c>
    </row>
    <row r="26" ht="14.25" customHeight="1">
      <c r="A26" s="107">
        <v>25.0</v>
      </c>
      <c r="B26" s="104" t="s">
        <v>593</v>
      </c>
      <c r="C26" s="102">
        <v>31.0</v>
      </c>
      <c r="D26" s="102">
        <v>154.0</v>
      </c>
      <c r="E26" s="102">
        <v>13.0</v>
      </c>
      <c r="F26" s="102">
        <v>4.0</v>
      </c>
      <c r="G26" s="102">
        <v>25.0</v>
      </c>
      <c r="H26" s="102">
        <v>0.0</v>
      </c>
      <c r="I26" s="102">
        <v>27.0</v>
      </c>
      <c r="J26" s="102">
        <v>4.0</v>
      </c>
      <c r="K26" s="102">
        <v>24.0</v>
      </c>
      <c r="L26" s="102">
        <v>0.0</v>
      </c>
      <c r="M26" s="102">
        <v>0.0</v>
      </c>
      <c r="N26" s="102">
        <v>5.0</v>
      </c>
      <c r="O26" s="58">
        <f t="shared" si="2"/>
        <v>287</v>
      </c>
    </row>
    <row r="27" ht="14.25" customHeight="1">
      <c r="A27" s="107">
        <v>26.0</v>
      </c>
      <c r="B27" s="103" t="s">
        <v>595</v>
      </c>
      <c r="C27" s="102">
        <v>49.0</v>
      </c>
      <c r="D27" s="102">
        <v>24.0</v>
      </c>
      <c r="E27" s="102">
        <v>4.0</v>
      </c>
      <c r="F27" s="102">
        <v>1.0</v>
      </c>
      <c r="G27" s="102">
        <v>21.0</v>
      </c>
      <c r="H27" s="102">
        <v>0.0</v>
      </c>
      <c r="I27" s="102">
        <v>15.0</v>
      </c>
      <c r="J27" s="102">
        <v>1.0</v>
      </c>
      <c r="K27" s="102">
        <v>8.0</v>
      </c>
      <c r="L27" s="102">
        <v>0.0</v>
      </c>
      <c r="M27" s="102">
        <v>2605.0</v>
      </c>
      <c r="N27" s="102">
        <v>0.0</v>
      </c>
      <c r="O27" s="58">
        <f>C27+D27+E27+F27+G27+H27+I27+J27+K27+L27+N27</f>
        <v>123</v>
      </c>
    </row>
    <row r="28" ht="14.25" customHeight="1">
      <c r="A28" s="107">
        <v>27.0</v>
      </c>
      <c r="B28" s="101" t="s">
        <v>600</v>
      </c>
      <c r="C28" s="102">
        <v>27.0</v>
      </c>
      <c r="D28" s="102">
        <v>330.0</v>
      </c>
      <c r="E28" s="102">
        <v>6.0</v>
      </c>
      <c r="F28" s="102">
        <v>0.0</v>
      </c>
      <c r="G28" s="102">
        <v>11.0</v>
      </c>
      <c r="H28" s="102">
        <v>0.0</v>
      </c>
      <c r="I28" s="102">
        <v>9.0</v>
      </c>
      <c r="J28" s="102">
        <v>2.0</v>
      </c>
      <c r="K28" s="102">
        <v>8.0</v>
      </c>
      <c r="L28" s="102">
        <v>0.0</v>
      </c>
      <c r="M28" s="102">
        <v>0.0</v>
      </c>
      <c r="N28" s="102">
        <v>51.0</v>
      </c>
      <c r="O28" s="58">
        <f t="shared" ref="O28:O32" si="3">C28+D28+E28+F28+G28+H28+I28+J28+K28+L28+M28+N28</f>
        <v>444</v>
      </c>
    </row>
    <row r="29" ht="14.25" customHeight="1">
      <c r="A29" s="107">
        <v>28.0</v>
      </c>
      <c r="B29" s="101" t="s">
        <v>603</v>
      </c>
      <c r="C29" s="102">
        <v>21.0</v>
      </c>
      <c r="D29" s="102">
        <v>16.0</v>
      </c>
      <c r="E29" s="102">
        <v>3.0</v>
      </c>
      <c r="F29" s="102">
        <v>0.0</v>
      </c>
      <c r="G29" s="102">
        <v>12.0</v>
      </c>
      <c r="H29" s="102">
        <v>0.0</v>
      </c>
      <c r="I29" s="102">
        <v>10.0</v>
      </c>
      <c r="J29" s="102">
        <v>2.0</v>
      </c>
      <c r="K29" s="102">
        <v>2.0</v>
      </c>
      <c r="L29" s="102">
        <v>0.0</v>
      </c>
      <c r="M29" s="102">
        <v>0.0</v>
      </c>
      <c r="N29" s="102">
        <v>6.0</v>
      </c>
      <c r="O29" s="58">
        <f t="shared" si="3"/>
        <v>72</v>
      </c>
    </row>
    <row r="30" ht="14.25" customHeight="1">
      <c r="A30" s="107">
        <v>29.0</v>
      </c>
      <c r="B30" s="103" t="s">
        <v>605</v>
      </c>
      <c r="C30" s="106">
        <v>19.0</v>
      </c>
      <c r="D30" s="106">
        <v>124.0</v>
      </c>
      <c r="E30" s="106">
        <v>3.0</v>
      </c>
      <c r="F30" s="106">
        <v>0.0</v>
      </c>
      <c r="G30" s="106">
        <v>15.0</v>
      </c>
      <c r="H30" s="106">
        <v>0.0</v>
      </c>
      <c r="I30" s="106">
        <v>14.0</v>
      </c>
      <c r="J30" s="106">
        <v>0.0</v>
      </c>
      <c r="K30" s="106">
        <v>9.0</v>
      </c>
      <c r="L30" s="106">
        <v>0.0</v>
      </c>
      <c r="M30" s="106">
        <v>0.0</v>
      </c>
      <c r="N30" s="106">
        <v>102.0</v>
      </c>
      <c r="O30" s="58">
        <f t="shared" si="3"/>
        <v>286</v>
      </c>
    </row>
    <row r="31" ht="14.25" customHeight="1">
      <c r="A31" s="80">
        <v>30.0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58">
        <f t="shared" si="3"/>
        <v>0</v>
      </c>
    </row>
    <row r="32" ht="6.75" customHeight="1">
      <c r="A32" s="113">
        <v>31.0</v>
      </c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58">
        <f t="shared" si="3"/>
        <v>0</v>
      </c>
    </row>
    <row r="33" ht="28.5" customHeight="1">
      <c r="A33" s="87" t="s">
        <v>61</v>
      </c>
      <c r="B33" s="88"/>
      <c r="C33" s="89">
        <f t="shared" ref="C33:L33" si="4">C2+C3+C4+C5+C6+C7+C8+C9+C10+C11+C12+C13+C14+C15+C16+C17+C18+C19+C20+C21+C22+C23+C24+C25+C26+C27+C28+C29+C30+C31+C32</f>
        <v>1155</v>
      </c>
      <c r="D33" s="89">
        <f t="shared" si="4"/>
        <v>4627</v>
      </c>
      <c r="E33" s="89">
        <f t="shared" si="4"/>
        <v>76</v>
      </c>
      <c r="F33" s="89">
        <f t="shared" si="4"/>
        <v>15</v>
      </c>
      <c r="G33" s="89">
        <f t="shared" si="4"/>
        <v>339</v>
      </c>
      <c r="H33" s="89">
        <f t="shared" si="4"/>
        <v>1191</v>
      </c>
      <c r="I33" s="89">
        <f t="shared" si="4"/>
        <v>230</v>
      </c>
      <c r="J33" s="89">
        <f t="shared" si="4"/>
        <v>35</v>
      </c>
      <c r="K33" s="89">
        <f t="shared" si="4"/>
        <v>198</v>
      </c>
      <c r="L33" s="89">
        <f t="shared" si="4"/>
        <v>11</v>
      </c>
      <c r="M33" s="89"/>
      <c r="N33" s="89">
        <f t="shared" ref="N33:O33" si="5">N2+N3+N4+N5+N6+N7+N8+N9+N10+N11+N12+N13+N14+N15+N16+N17+N18+N19+N20+N21+N22+N23+N24+N25+N26+N27+N28+N29+N30+N31+N32</f>
        <v>544</v>
      </c>
      <c r="O33" s="89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552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555</v>
      </c>
      <c r="C2" s="68">
        <v>19.0</v>
      </c>
      <c r="D2" s="68">
        <v>106.0</v>
      </c>
      <c r="E2" s="68">
        <v>11.0</v>
      </c>
      <c r="F2" s="68">
        <v>1.0</v>
      </c>
      <c r="G2" s="68">
        <v>25.0</v>
      </c>
      <c r="H2" s="68">
        <v>0.0</v>
      </c>
      <c r="I2" s="68">
        <v>110.0</v>
      </c>
      <c r="J2" s="68">
        <v>10.0</v>
      </c>
      <c r="K2" s="68">
        <v>22.0</v>
      </c>
      <c r="L2" s="68">
        <v>0.0</v>
      </c>
      <c r="M2" s="68">
        <v>0.0</v>
      </c>
      <c r="N2" s="68">
        <v>3.0</v>
      </c>
      <c r="O2" s="58">
        <f t="shared" ref="O2:O4" si="1">C2+D2+E2+F2+G2+H2+I2+J2+K2+L2+M2+N2</f>
        <v>307</v>
      </c>
    </row>
    <row r="3" ht="14.25" customHeight="1">
      <c r="A3" s="55">
        <v>2.0</v>
      </c>
      <c r="B3" s="99" t="s">
        <v>556</v>
      </c>
      <c r="C3" s="100">
        <v>68.0</v>
      </c>
      <c r="D3" s="100">
        <v>13.0</v>
      </c>
      <c r="E3" s="100">
        <v>2.0</v>
      </c>
      <c r="F3" s="100">
        <v>0.0</v>
      </c>
      <c r="G3" s="100">
        <v>18.0</v>
      </c>
      <c r="H3" s="100">
        <v>0.0</v>
      </c>
      <c r="I3" s="100">
        <v>84.0</v>
      </c>
      <c r="J3" s="100">
        <v>1.0</v>
      </c>
      <c r="K3" s="100">
        <v>4.0</v>
      </c>
      <c r="L3" s="100">
        <v>0.0</v>
      </c>
      <c r="M3" s="100">
        <v>0.0</v>
      </c>
      <c r="N3" s="100">
        <v>125.0</v>
      </c>
      <c r="O3" s="58">
        <f t="shared" si="1"/>
        <v>315</v>
      </c>
    </row>
    <row r="4" ht="14.25" customHeight="1">
      <c r="A4" s="114">
        <v>3.0</v>
      </c>
      <c r="B4" s="103" t="s">
        <v>557</v>
      </c>
      <c r="C4" s="106">
        <v>18.0</v>
      </c>
      <c r="D4" s="106">
        <v>348.0</v>
      </c>
      <c r="E4" s="106">
        <v>3.0</v>
      </c>
      <c r="F4" s="106">
        <v>0.0</v>
      </c>
      <c r="G4" s="106">
        <v>12.0</v>
      </c>
      <c r="H4" s="106">
        <v>0.0</v>
      </c>
      <c r="I4" s="106">
        <v>35.0</v>
      </c>
      <c r="J4" s="106">
        <v>3.0</v>
      </c>
      <c r="K4" s="106">
        <v>13.0</v>
      </c>
      <c r="L4" s="106">
        <v>0.0</v>
      </c>
      <c r="M4" s="106">
        <v>0.0</v>
      </c>
      <c r="N4" s="106">
        <v>1.0</v>
      </c>
      <c r="O4" s="58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559</v>
      </c>
      <c r="C5" s="105">
        <v>38.0</v>
      </c>
      <c r="D5" s="105">
        <v>138.0</v>
      </c>
      <c r="E5" s="105">
        <v>2.0</v>
      </c>
      <c r="F5" s="105">
        <v>0.0</v>
      </c>
      <c r="G5" s="105">
        <v>10.0</v>
      </c>
      <c r="H5" s="105">
        <v>465.0</v>
      </c>
      <c r="I5" s="105">
        <v>18.0</v>
      </c>
      <c r="J5" s="105">
        <v>1.0</v>
      </c>
      <c r="K5" s="105">
        <v>5.0</v>
      </c>
      <c r="L5" s="105">
        <v>0.0</v>
      </c>
      <c r="M5" s="105">
        <v>76.0</v>
      </c>
      <c r="N5" s="105">
        <v>0.0</v>
      </c>
      <c r="O5" s="58">
        <f t="shared" ref="O5:O6" si="2">C5+D5+E5+F5+G5+H5+I5+J5+K5+L5+N5</f>
        <v>677</v>
      </c>
    </row>
    <row r="6" ht="14.25" customHeight="1">
      <c r="A6" s="107">
        <v>5.0</v>
      </c>
      <c r="B6" s="96" t="s">
        <v>563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58">
        <f t="shared" si="2"/>
        <v>181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8"/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8"/>
    </row>
    <row r="9" ht="14.25" customHeight="1">
      <c r="A9" s="107">
        <v>8.0</v>
      </c>
      <c r="B9" s="95" t="s">
        <v>566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58">
        <f t="shared" ref="O9:O34" si="3">C9+D9+E9+F9+G9+H9+I9+J9+K9+L9+N9</f>
        <v>152</v>
      </c>
    </row>
    <row r="10" ht="14.25" customHeight="1">
      <c r="A10" s="107">
        <v>9.0</v>
      </c>
      <c r="B10" s="104" t="s">
        <v>570</v>
      </c>
      <c r="C10" s="105">
        <v>36.0</v>
      </c>
      <c r="D10" s="105">
        <v>4.0</v>
      </c>
      <c r="E10" s="105">
        <v>3.0</v>
      </c>
      <c r="F10" s="105">
        <v>0.0</v>
      </c>
      <c r="G10" s="105">
        <v>18.0</v>
      </c>
      <c r="H10" s="105">
        <v>1.0</v>
      </c>
      <c r="I10" s="105">
        <v>11.0</v>
      </c>
      <c r="J10" s="105">
        <v>7.0</v>
      </c>
      <c r="K10" s="105">
        <v>6.0</v>
      </c>
      <c r="L10" s="105">
        <v>0.0</v>
      </c>
      <c r="M10" s="105">
        <v>0.0</v>
      </c>
      <c r="N10" s="105">
        <v>7.0</v>
      </c>
      <c r="O10" s="58">
        <f t="shared" si="3"/>
        <v>93</v>
      </c>
    </row>
    <row r="11" ht="14.25" customHeight="1">
      <c r="A11" s="107">
        <v>10.0</v>
      </c>
      <c r="B11" s="101" t="s">
        <v>572</v>
      </c>
      <c r="C11" s="102">
        <v>13.0</v>
      </c>
      <c r="D11" s="102">
        <v>310.0</v>
      </c>
      <c r="E11" s="102">
        <v>3.0</v>
      </c>
      <c r="F11" s="102">
        <v>0.0</v>
      </c>
      <c r="G11" s="102">
        <v>11.0</v>
      </c>
      <c r="H11" s="102">
        <v>0.0</v>
      </c>
      <c r="I11" s="102">
        <v>16.0</v>
      </c>
      <c r="J11" s="102">
        <v>2.0</v>
      </c>
      <c r="K11" s="102">
        <v>6.0</v>
      </c>
      <c r="L11" s="102">
        <v>0.0</v>
      </c>
      <c r="M11" s="102">
        <v>0.0</v>
      </c>
      <c r="N11" s="102">
        <v>1.0</v>
      </c>
      <c r="O11" s="58">
        <f t="shared" si="3"/>
        <v>362</v>
      </c>
    </row>
    <row r="12" ht="14.25" customHeight="1">
      <c r="A12" s="107">
        <v>11.0</v>
      </c>
      <c r="B12" s="101" t="s">
        <v>575</v>
      </c>
      <c r="C12" s="106">
        <v>20.0</v>
      </c>
      <c r="D12" s="106">
        <v>12.0</v>
      </c>
      <c r="E12" s="106">
        <v>5.0</v>
      </c>
      <c r="F12" s="106">
        <v>0.0</v>
      </c>
      <c r="G12" s="106">
        <v>8.0</v>
      </c>
      <c r="H12" s="106">
        <v>0.0</v>
      </c>
      <c r="I12" s="106">
        <v>9.0</v>
      </c>
      <c r="J12" s="106">
        <v>2.0</v>
      </c>
      <c r="K12" s="106">
        <v>6.0</v>
      </c>
      <c r="L12" s="106">
        <v>0.0</v>
      </c>
      <c r="M12" s="106">
        <v>0.0</v>
      </c>
      <c r="N12" s="106">
        <v>1.0</v>
      </c>
      <c r="O12" s="58">
        <f t="shared" si="3"/>
        <v>63</v>
      </c>
    </row>
    <row r="13" ht="14.25" customHeight="1">
      <c r="A13" s="107">
        <v>12.0</v>
      </c>
      <c r="B13" s="101" t="s">
        <v>576</v>
      </c>
      <c r="C13" s="102">
        <v>22.0</v>
      </c>
      <c r="D13" s="102">
        <v>127.0</v>
      </c>
      <c r="E13" s="102">
        <v>1.0</v>
      </c>
      <c r="F13" s="102">
        <v>0.0</v>
      </c>
      <c r="G13" s="102">
        <v>12.0</v>
      </c>
      <c r="H13" s="102">
        <v>0.0</v>
      </c>
      <c r="I13" s="102">
        <v>10.0</v>
      </c>
      <c r="J13" s="102">
        <v>1.0</v>
      </c>
      <c r="K13" s="102">
        <v>5.0</v>
      </c>
      <c r="L13" s="102">
        <v>0.0</v>
      </c>
      <c r="M13" s="102">
        <v>68.0</v>
      </c>
      <c r="N13" s="102">
        <v>2.0</v>
      </c>
      <c r="O13" s="58">
        <f t="shared" si="3"/>
        <v>180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58">
        <f t="shared" si="3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58">
        <f t="shared" si="3"/>
        <v>0</v>
      </c>
    </row>
    <row r="16" ht="14.25" customHeight="1">
      <c r="A16" s="107">
        <v>15.0</v>
      </c>
      <c r="B16" s="101" t="s">
        <v>581</v>
      </c>
      <c r="C16" s="102">
        <v>33.0</v>
      </c>
      <c r="D16" s="102">
        <v>15.0</v>
      </c>
      <c r="E16" s="102">
        <v>3.0</v>
      </c>
      <c r="F16" s="102">
        <v>1.0</v>
      </c>
      <c r="G16" s="102">
        <v>24.0</v>
      </c>
      <c r="H16" s="102">
        <v>0.0</v>
      </c>
      <c r="I16" s="102">
        <v>27.0</v>
      </c>
      <c r="J16" s="102">
        <v>15.0</v>
      </c>
      <c r="K16" s="102">
        <v>17.0</v>
      </c>
      <c r="L16" s="102">
        <v>0.0</v>
      </c>
      <c r="M16" s="102">
        <v>0.0</v>
      </c>
      <c r="N16" s="102">
        <v>10.0</v>
      </c>
      <c r="O16" s="58">
        <f t="shared" si="3"/>
        <v>145</v>
      </c>
    </row>
    <row r="17" ht="14.25" customHeight="1">
      <c r="A17" s="107">
        <v>16.0</v>
      </c>
      <c r="B17" s="104" t="s">
        <v>585</v>
      </c>
      <c r="C17" s="105">
        <v>48.0</v>
      </c>
      <c r="D17" s="105">
        <v>6.0</v>
      </c>
      <c r="E17" s="105">
        <v>1.0</v>
      </c>
      <c r="F17" s="105">
        <v>0.0</v>
      </c>
      <c r="G17" s="105">
        <v>11.0</v>
      </c>
      <c r="H17" s="105">
        <v>0.0</v>
      </c>
      <c r="I17" s="105">
        <v>4.0</v>
      </c>
      <c r="J17" s="105">
        <v>2.0</v>
      </c>
      <c r="K17" s="108">
        <v>4.0</v>
      </c>
      <c r="L17" s="105">
        <v>0.0</v>
      </c>
      <c r="M17" s="105">
        <v>0.0</v>
      </c>
      <c r="N17" s="105">
        <v>3.0</v>
      </c>
      <c r="O17" s="58">
        <f t="shared" si="3"/>
        <v>79</v>
      </c>
    </row>
    <row r="18" ht="14.25" customHeight="1">
      <c r="A18" s="107">
        <v>17.0</v>
      </c>
      <c r="B18" s="104" t="s">
        <v>588</v>
      </c>
      <c r="C18" s="105">
        <v>18.0</v>
      </c>
      <c r="D18" s="105">
        <v>219.0</v>
      </c>
      <c r="E18" s="105">
        <v>2.0</v>
      </c>
      <c r="F18" s="105">
        <v>2.0</v>
      </c>
      <c r="G18" s="105">
        <v>7.0</v>
      </c>
      <c r="H18" s="105">
        <v>0.0</v>
      </c>
      <c r="I18" s="105">
        <v>4.0</v>
      </c>
      <c r="J18" s="105">
        <v>1.0</v>
      </c>
      <c r="K18" s="108">
        <v>12.0</v>
      </c>
      <c r="L18" s="105">
        <v>0.0</v>
      </c>
      <c r="M18" s="105">
        <v>0.0</v>
      </c>
      <c r="N18" s="105">
        <v>4.0</v>
      </c>
      <c r="O18" s="58">
        <f t="shared" si="3"/>
        <v>269</v>
      </c>
    </row>
    <row r="19" ht="14.25" customHeight="1">
      <c r="A19" s="107">
        <v>18.0</v>
      </c>
      <c r="B19" s="103" t="s">
        <v>589</v>
      </c>
      <c r="C19" s="106">
        <v>22.0</v>
      </c>
      <c r="D19" s="106">
        <v>19.0</v>
      </c>
      <c r="E19" s="106">
        <v>1.0</v>
      </c>
      <c r="F19" s="106">
        <v>4.0</v>
      </c>
      <c r="G19" s="106">
        <v>2.0</v>
      </c>
      <c r="H19" s="106">
        <v>0.0</v>
      </c>
      <c r="I19" s="106">
        <v>6.0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38.0</v>
      </c>
      <c r="O19" s="58">
        <f t="shared" si="3"/>
        <v>107</v>
      </c>
    </row>
    <row r="20" ht="14.25" customHeight="1">
      <c r="A20" s="107">
        <v>19.0</v>
      </c>
      <c r="B20" s="101" t="s">
        <v>590</v>
      </c>
      <c r="C20" s="102">
        <v>25.0</v>
      </c>
      <c r="D20" s="102">
        <v>122.0</v>
      </c>
      <c r="E20" s="102">
        <v>1.0</v>
      </c>
      <c r="F20" s="102">
        <v>3.0</v>
      </c>
      <c r="G20" s="102">
        <v>7.0</v>
      </c>
      <c r="H20" s="102">
        <v>0.0</v>
      </c>
      <c r="I20" s="102">
        <v>11.0</v>
      </c>
      <c r="J20" s="102">
        <v>2.0</v>
      </c>
      <c r="K20" s="102">
        <v>3.0</v>
      </c>
      <c r="L20" s="102">
        <v>0.0</v>
      </c>
      <c r="M20" s="102">
        <v>0.0</v>
      </c>
      <c r="N20" s="102">
        <v>11.0</v>
      </c>
      <c r="O20" s="58">
        <f t="shared" si="3"/>
        <v>185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58">
        <f t="shared" si="3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58">
        <f t="shared" si="3"/>
        <v>0</v>
      </c>
    </row>
    <row r="23" ht="14.25" customHeight="1">
      <c r="A23" s="107">
        <v>22.0</v>
      </c>
      <c r="B23" s="101" t="s">
        <v>596</v>
      </c>
      <c r="C23" s="102">
        <v>26.0</v>
      </c>
      <c r="D23" s="102">
        <v>15.0</v>
      </c>
      <c r="E23" s="102">
        <v>4.0</v>
      </c>
      <c r="F23" s="102">
        <v>5.0</v>
      </c>
      <c r="G23" s="102">
        <v>21.0</v>
      </c>
      <c r="H23" s="102">
        <v>0.0</v>
      </c>
      <c r="I23" s="102">
        <v>19.0</v>
      </c>
      <c r="J23" s="102">
        <v>3.0</v>
      </c>
      <c r="K23" s="102">
        <v>10.0</v>
      </c>
      <c r="L23" s="102">
        <v>0.0</v>
      </c>
      <c r="M23" s="102">
        <v>0.0</v>
      </c>
      <c r="N23" s="102">
        <v>33.0</v>
      </c>
      <c r="O23" s="58">
        <f t="shared" si="3"/>
        <v>136</v>
      </c>
    </row>
    <row r="24" ht="14.25" customHeight="1">
      <c r="A24" s="107">
        <v>23.0</v>
      </c>
      <c r="B24" s="101" t="s">
        <v>599</v>
      </c>
      <c r="C24" s="102">
        <v>40.0</v>
      </c>
      <c r="D24" s="102">
        <v>4.0</v>
      </c>
      <c r="E24" s="102">
        <v>3.0</v>
      </c>
      <c r="F24" s="102">
        <v>3.0</v>
      </c>
      <c r="G24" s="102">
        <v>4.0</v>
      </c>
      <c r="H24" s="102">
        <v>0.0</v>
      </c>
      <c r="I24" s="102">
        <v>8.0</v>
      </c>
      <c r="J24" s="102">
        <v>8.0</v>
      </c>
      <c r="K24" s="102">
        <v>7.0</v>
      </c>
      <c r="L24" s="102">
        <v>0.0</v>
      </c>
      <c r="M24" s="102">
        <v>0.0</v>
      </c>
      <c r="N24" s="102">
        <v>0.0</v>
      </c>
      <c r="O24" s="58">
        <f t="shared" si="3"/>
        <v>77</v>
      </c>
    </row>
    <row r="25" ht="14.25" customHeight="1">
      <c r="A25" s="107">
        <v>24.0</v>
      </c>
      <c r="B25" s="103" t="s">
        <v>601</v>
      </c>
      <c r="C25" s="106">
        <v>17.0</v>
      </c>
      <c r="D25" s="106">
        <v>225.0</v>
      </c>
      <c r="E25" s="106">
        <v>3.0</v>
      </c>
      <c r="F25" s="106">
        <v>1.0</v>
      </c>
      <c r="G25" s="106">
        <v>12.0</v>
      </c>
      <c r="H25" s="106">
        <v>0.0</v>
      </c>
      <c r="I25" s="106">
        <v>8.0</v>
      </c>
      <c r="J25" s="106">
        <v>0.0</v>
      </c>
      <c r="K25" s="106">
        <v>9.0</v>
      </c>
      <c r="L25" s="106">
        <v>0.0</v>
      </c>
      <c r="M25" s="106">
        <v>0.0</v>
      </c>
      <c r="N25" s="106">
        <v>50.0</v>
      </c>
      <c r="O25" s="58">
        <f t="shared" si="3"/>
        <v>325</v>
      </c>
    </row>
    <row r="26" ht="14.25" customHeight="1">
      <c r="A26" s="107">
        <v>25.0</v>
      </c>
      <c r="B26" s="101" t="s">
        <v>602</v>
      </c>
      <c r="C26" s="106">
        <v>24.0</v>
      </c>
      <c r="D26" s="106">
        <v>7.0</v>
      </c>
      <c r="E26" s="106">
        <v>0.0</v>
      </c>
      <c r="F26" s="106">
        <v>0.0</v>
      </c>
      <c r="G26" s="106">
        <v>5.0</v>
      </c>
      <c r="H26" s="106">
        <v>0.0</v>
      </c>
      <c r="I26" s="106">
        <v>3.0</v>
      </c>
      <c r="J26" s="106">
        <v>0.0</v>
      </c>
      <c r="K26" s="106">
        <v>9.0</v>
      </c>
      <c r="L26" s="106">
        <v>0.0</v>
      </c>
      <c r="M26" s="106">
        <v>1567.0</v>
      </c>
      <c r="N26" s="106">
        <v>0.0</v>
      </c>
      <c r="O26" s="58">
        <f t="shared" si="3"/>
        <v>48</v>
      </c>
    </row>
    <row r="27" ht="14.25" customHeight="1">
      <c r="A27" s="107">
        <v>26.0</v>
      </c>
      <c r="B27" s="101" t="s">
        <v>606</v>
      </c>
      <c r="C27" s="102">
        <v>21.0</v>
      </c>
      <c r="D27" s="102">
        <v>110.0</v>
      </c>
      <c r="E27" s="102">
        <v>5.0</v>
      </c>
      <c r="F27" s="102">
        <v>1.0</v>
      </c>
      <c r="G27" s="102">
        <v>2.0</v>
      </c>
      <c r="H27" s="102">
        <v>0.0</v>
      </c>
      <c r="I27" s="102">
        <v>8.0</v>
      </c>
      <c r="J27" s="102">
        <v>0.0</v>
      </c>
      <c r="K27" s="102">
        <v>10.0</v>
      </c>
      <c r="L27" s="102">
        <v>0.0</v>
      </c>
      <c r="M27" s="102">
        <v>0.0</v>
      </c>
      <c r="N27" s="102">
        <v>44.0</v>
      </c>
      <c r="O27" s="58">
        <f t="shared" si="3"/>
        <v>201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58">
        <f t="shared" si="3"/>
        <v>0</v>
      </c>
    </row>
    <row r="29" ht="14.25" customHeight="1">
      <c r="A29" s="107">
        <v>28.0</v>
      </c>
      <c r="B29" s="103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58">
        <f t="shared" si="3"/>
        <v>0</v>
      </c>
    </row>
    <row r="30" ht="14.25" customHeight="1">
      <c r="A30" s="107">
        <v>29.0</v>
      </c>
      <c r="B30" s="101" t="s">
        <v>610</v>
      </c>
      <c r="C30" s="102">
        <v>17.0</v>
      </c>
      <c r="D30" s="102">
        <v>184.0</v>
      </c>
      <c r="E30" s="102">
        <v>6.0</v>
      </c>
      <c r="F30" s="102">
        <v>1.0</v>
      </c>
      <c r="G30" s="102">
        <v>12.0</v>
      </c>
      <c r="H30" s="102">
        <v>0.0</v>
      </c>
      <c r="I30" s="102">
        <v>14.0</v>
      </c>
      <c r="J30" s="102">
        <v>3.0</v>
      </c>
      <c r="K30" s="102">
        <v>19.0</v>
      </c>
      <c r="L30" s="102">
        <v>0.0</v>
      </c>
      <c r="M30" s="102">
        <v>0.0</v>
      </c>
      <c r="N30" s="102">
        <v>6.0</v>
      </c>
      <c r="O30" s="58">
        <f t="shared" si="3"/>
        <v>262</v>
      </c>
    </row>
    <row r="31" ht="14.25" customHeight="1">
      <c r="A31" s="107">
        <v>30.0</v>
      </c>
      <c r="B31" s="101" t="s">
        <v>612</v>
      </c>
      <c r="C31" s="102">
        <v>80.0</v>
      </c>
      <c r="D31" s="102">
        <v>40.0</v>
      </c>
      <c r="E31" s="102">
        <v>2.0</v>
      </c>
      <c r="F31" s="102">
        <v>0.0</v>
      </c>
      <c r="G31" s="102">
        <v>12.0</v>
      </c>
      <c r="H31" s="102">
        <v>0.0</v>
      </c>
      <c r="I31" s="102">
        <v>2.0</v>
      </c>
      <c r="J31" s="102">
        <v>0.0</v>
      </c>
      <c r="K31" s="102">
        <v>14.0</v>
      </c>
      <c r="L31" s="102">
        <v>0.0</v>
      </c>
      <c r="M31" s="102">
        <v>0.0</v>
      </c>
      <c r="N31" s="102">
        <v>3.0</v>
      </c>
      <c r="O31" s="58">
        <f t="shared" si="3"/>
        <v>153</v>
      </c>
    </row>
    <row r="32" ht="14.25" customHeight="1">
      <c r="A32" s="107">
        <v>31.0</v>
      </c>
      <c r="B32" s="103" t="s">
        <v>613</v>
      </c>
      <c r="C32" s="106">
        <v>31.0</v>
      </c>
      <c r="D32" s="106">
        <v>267.0</v>
      </c>
      <c r="E32" s="106">
        <v>2.0</v>
      </c>
      <c r="F32" s="106">
        <v>0.0</v>
      </c>
      <c r="G32" s="106">
        <v>6.0</v>
      </c>
      <c r="H32" s="106">
        <v>0.0</v>
      </c>
      <c r="I32" s="106">
        <v>3.0</v>
      </c>
      <c r="J32" s="106">
        <v>0.0</v>
      </c>
      <c r="K32" s="106">
        <v>10.0</v>
      </c>
      <c r="L32" s="106">
        <v>0.0</v>
      </c>
      <c r="M32" s="106">
        <v>0.0</v>
      </c>
      <c r="N32" s="106">
        <v>36.0</v>
      </c>
      <c r="O32" s="58">
        <f t="shared" si="3"/>
        <v>355</v>
      </c>
    </row>
    <row r="33" ht="14.25" customHeight="1">
      <c r="A33" s="80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58">
        <f t="shared" si="3"/>
        <v>0</v>
      </c>
    </row>
    <row r="34" ht="6.75" customHeight="1">
      <c r="A34" s="113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58">
        <f t="shared" si="3"/>
        <v>0</v>
      </c>
    </row>
    <row r="35" ht="28.5" customHeight="1">
      <c r="A35" s="87" t="s">
        <v>61</v>
      </c>
      <c r="B35" s="88"/>
      <c r="C35" s="89">
        <f t="shared" ref="C35:L35" si="4">C2+C3+C4+C5+C6+C9+C10+C11+C12+C13+C14+C15+C16+C17+C18+C19+C20+C21+C22+C23+C24+C25+C26+C27+C28+C29+C30+C31+C32+C33+C34</f>
        <v>694</v>
      </c>
      <c r="D35" s="89">
        <f t="shared" si="4"/>
        <v>2315</v>
      </c>
      <c r="E35" s="89">
        <f t="shared" si="4"/>
        <v>72</v>
      </c>
      <c r="F35" s="89">
        <f t="shared" si="4"/>
        <v>22</v>
      </c>
      <c r="G35" s="89">
        <f t="shared" si="4"/>
        <v>276</v>
      </c>
      <c r="H35" s="89">
        <f t="shared" si="4"/>
        <v>466</v>
      </c>
      <c r="I35" s="89">
        <f t="shared" si="4"/>
        <v>458</v>
      </c>
      <c r="J35" s="89">
        <f t="shared" si="4"/>
        <v>67</v>
      </c>
      <c r="K35" s="89">
        <f t="shared" si="4"/>
        <v>233</v>
      </c>
      <c r="L35" s="89">
        <f t="shared" si="4"/>
        <v>0</v>
      </c>
      <c r="M35" s="89"/>
      <c r="N35" s="89">
        <f t="shared" ref="N35:O35" si="5">N2+N3+N4+N5+N6+N9+N10+N11+N12+N13+N14+N15+N16+N17+N18+N19+N20+N21+N22+N23+N24+N25+N26+N27+N28+N29+N30+N31+N32+N33+N34</f>
        <v>502</v>
      </c>
      <c r="O35" s="89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562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565</v>
      </c>
      <c r="C2" s="68">
        <v>41.0</v>
      </c>
      <c r="D2" s="68">
        <v>14.0</v>
      </c>
      <c r="E2" s="68">
        <v>2.0</v>
      </c>
      <c r="F2" s="68">
        <v>0.0</v>
      </c>
      <c r="G2" s="68">
        <v>6.0</v>
      </c>
      <c r="H2" s="68">
        <v>0.0</v>
      </c>
      <c r="I2" s="68">
        <v>14.0</v>
      </c>
      <c r="J2" s="68">
        <v>0.0</v>
      </c>
      <c r="K2" s="68">
        <v>13.0</v>
      </c>
      <c r="L2" s="68">
        <v>0.0</v>
      </c>
      <c r="M2" s="68">
        <v>0.0</v>
      </c>
      <c r="N2" s="68">
        <v>2.0</v>
      </c>
      <c r="O2" s="58">
        <f t="shared" ref="O2:O7" si="1">C2+D2+E2+F2+G2+H2+I2+J2+K2+L2+M2+N2</f>
        <v>92</v>
      </c>
    </row>
    <row r="3" ht="14.25" customHeight="1">
      <c r="A3" s="55">
        <v>2.0</v>
      </c>
      <c r="B3" s="99" t="s">
        <v>568</v>
      </c>
      <c r="C3" s="100">
        <v>45.0</v>
      </c>
      <c r="D3" s="100">
        <v>128.0</v>
      </c>
      <c r="E3" s="100">
        <v>2.0</v>
      </c>
      <c r="F3" s="100">
        <v>0.0</v>
      </c>
      <c r="G3" s="100">
        <v>8.0</v>
      </c>
      <c r="H3" s="100">
        <v>0.0</v>
      </c>
      <c r="I3" s="100">
        <v>5.0</v>
      </c>
      <c r="J3" s="100">
        <v>4.0</v>
      </c>
      <c r="K3" s="100">
        <v>10.0</v>
      </c>
      <c r="L3" s="100">
        <v>0.0</v>
      </c>
      <c r="M3" s="100">
        <v>0.0</v>
      </c>
      <c r="N3" s="100">
        <v>2.0</v>
      </c>
      <c r="O3" s="58">
        <f t="shared" si="1"/>
        <v>204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8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8">
        <f t="shared" si="1"/>
        <v>0</v>
      </c>
    </row>
    <row r="7" ht="14.25" customHeight="1">
      <c r="A7" s="107">
        <v>6.0</v>
      </c>
      <c r="B7" s="95" t="s">
        <v>577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58">
        <f t="shared" si="1"/>
        <v>219</v>
      </c>
    </row>
    <row r="8" ht="14.25" customHeight="1">
      <c r="A8" s="107">
        <v>7.0</v>
      </c>
      <c r="B8" s="95" t="s">
        <v>578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58">
        <f t="shared" ref="O8:O34" si="2">C8+D8+E8+F8+G8+H8+I8+J8+K8+L8+N8</f>
        <v>931</v>
      </c>
    </row>
    <row r="9" ht="14.25" customHeight="1">
      <c r="A9" s="107">
        <v>8.0</v>
      </c>
      <c r="B9" s="95" t="s">
        <v>583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58">
        <f t="shared" si="2"/>
        <v>203</v>
      </c>
    </row>
    <row r="10" ht="14.25" customHeight="1">
      <c r="A10" s="107">
        <v>9.0</v>
      </c>
      <c r="B10" s="104" t="s">
        <v>586</v>
      </c>
      <c r="C10" s="105">
        <v>52.0</v>
      </c>
      <c r="D10" s="105">
        <v>73.0</v>
      </c>
      <c r="E10" s="105">
        <v>2.0</v>
      </c>
      <c r="F10" s="105">
        <v>1.0</v>
      </c>
      <c r="G10" s="105">
        <v>9.0</v>
      </c>
      <c r="H10" s="105">
        <v>0.0</v>
      </c>
      <c r="I10" s="105">
        <v>7.0</v>
      </c>
      <c r="J10" s="105">
        <v>0.0</v>
      </c>
      <c r="K10" s="105">
        <v>2.0</v>
      </c>
      <c r="L10" s="105">
        <v>0.0</v>
      </c>
      <c r="M10" s="105">
        <v>219.0</v>
      </c>
      <c r="N10" s="105">
        <v>13.0</v>
      </c>
      <c r="O10" s="58">
        <f t="shared" si="2"/>
        <v>159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58">
        <f t="shared" si="2"/>
        <v>0</v>
      </c>
    </row>
    <row r="12" ht="14.25" customHeight="1">
      <c r="A12" s="107">
        <v>11.0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58">
        <f t="shared" si="2"/>
        <v>0</v>
      </c>
    </row>
    <row r="13" ht="14.25" customHeight="1">
      <c r="A13" s="107">
        <v>12.0</v>
      </c>
      <c r="B13" s="101" t="s">
        <v>591</v>
      </c>
      <c r="C13" s="106">
        <v>85.0</v>
      </c>
      <c r="D13" s="106">
        <v>74.0</v>
      </c>
      <c r="E13" s="106">
        <v>6.0</v>
      </c>
      <c r="F13" s="106">
        <v>1.0</v>
      </c>
      <c r="G13" s="106">
        <v>18.0</v>
      </c>
      <c r="H13" s="106">
        <v>0.0</v>
      </c>
      <c r="I13" s="106">
        <v>14.0</v>
      </c>
      <c r="J13" s="106">
        <v>6.0</v>
      </c>
      <c r="K13" s="106">
        <v>16.0</v>
      </c>
      <c r="L13" s="106">
        <v>0.0</v>
      </c>
      <c r="M13" s="106">
        <v>0.0</v>
      </c>
      <c r="N13" s="106">
        <v>49.0</v>
      </c>
      <c r="O13" s="58">
        <f t="shared" si="2"/>
        <v>269</v>
      </c>
    </row>
    <row r="14" ht="14.25" customHeight="1">
      <c r="A14" s="107">
        <v>13.0</v>
      </c>
      <c r="B14" s="101" t="s">
        <v>592</v>
      </c>
      <c r="C14" s="102">
        <v>417.0</v>
      </c>
      <c r="D14" s="102">
        <v>270.0</v>
      </c>
      <c r="E14" s="102">
        <v>1.0</v>
      </c>
      <c r="F14" s="102">
        <v>0.0</v>
      </c>
      <c r="G14" s="102">
        <v>11.0</v>
      </c>
      <c r="H14" s="102">
        <v>0.0</v>
      </c>
      <c r="I14" s="102">
        <v>2.0</v>
      </c>
      <c r="J14" s="102">
        <v>0.0</v>
      </c>
      <c r="K14" s="102">
        <v>8.0</v>
      </c>
      <c r="L14" s="102">
        <v>0.0</v>
      </c>
      <c r="M14" s="102">
        <v>0.0</v>
      </c>
      <c r="N14" s="102">
        <v>1.0</v>
      </c>
      <c r="O14" s="58">
        <f t="shared" si="2"/>
        <v>710</v>
      </c>
    </row>
    <row r="15" ht="14.25" customHeight="1">
      <c r="A15" s="107">
        <v>14.0</v>
      </c>
      <c r="B15" s="101" t="s">
        <v>594</v>
      </c>
      <c r="C15" s="102">
        <v>100.0</v>
      </c>
      <c r="D15" s="102">
        <v>63.0</v>
      </c>
      <c r="E15" s="102">
        <v>4.0</v>
      </c>
      <c r="F15" s="102">
        <v>0.0</v>
      </c>
      <c r="G15" s="102">
        <v>8.0</v>
      </c>
      <c r="H15" s="102">
        <v>0.0</v>
      </c>
      <c r="I15" s="102">
        <v>7.0</v>
      </c>
      <c r="J15" s="102">
        <v>2.0</v>
      </c>
      <c r="K15" s="102">
        <v>8.0</v>
      </c>
      <c r="L15" s="102">
        <v>0.0</v>
      </c>
      <c r="M15" s="102">
        <v>0.0</v>
      </c>
      <c r="N15" s="102">
        <v>33.0</v>
      </c>
      <c r="O15" s="58">
        <f t="shared" si="2"/>
        <v>225</v>
      </c>
    </row>
    <row r="16" ht="14.25" customHeight="1">
      <c r="A16" s="107">
        <v>15.0</v>
      </c>
      <c r="B16" s="101" t="s">
        <v>597</v>
      </c>
      <c r="C16" s="102">
        <v>77.0</v>
      </c>
      <c r="D16" s="102">
        <v>63.0</v>
      </c>
      <c r="E16" s="102">
        <v>0.0</v>
      </c>
      <c r="F16" s="102">
        <v>0.0</v>
      </c>
      <c r="G16" s="102">
        <v>13.0</v>
      </c>
      <c r="H16" s="102">
        <v>0.0</v>
      </c>
      <c r="I16" s="102">
        <v>3.0</v>
      </c>
      <c r="J16" s="102">
        <v>3.0</v>
      </c>
      <c r="K16" s="102">
        <v>4.0</v>
      </c>
      <c r="L16" s="102">
        <v>0.0</v>
      </c>
      <c r="M16" s="102">
        <v>0.0</v>
      </c>
      <c r="N16" s="102">
        <v>4.0</v>
      </c>
      <c r="O16" s="58">
        <f t="shared" si="2"/>
        <v>167</v>
      </c>
    </row>
    <row r="17" ht="14.25" customHeight="1">
      <c r="A17" s="107">
        <v>16.0</v>
      </c>
      <c r="B17" s="104" t="s">
        <v>598</v>
      </c>
      <c r="C17" s="105">
        <v>62.0</v>
      </c>
      <c r="D17" s="105">
        <v>467.0</v>
      </c>
      <c r="E17" s="105"/>
      <c r="F17" s="105">
        <v>0.0</v>
      </c>
      <c r="G17" s="105">
        <v>10.0</v>
      </c>
      <c r="H17" s="105">
        <v>0.0</v>
      </c>
      <c r="I17" s="105">
        <v>4.0</v>
      </c>
      <c r="J17" s="105">
        <v>2.0</v>
      </c>
      <c r="K17" s="108">
        <v>10.0</v>
      </c>
      <c r="L17" s="105">
        <v>0.0</v>
      </c>
      <c r="M17" s="105">
        <v>0.0</v>
      </c>
      <c r="N17" s="105">
        <v>22.0</v>
      </c>
      <c r="O17" s="58">
        <f t="shared" si="2"/>
        <v>577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58">
        <f t="shared" si="2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8">
        <f t="shared" si="2"/>
        <v>0</v>
      </c>
    </row>
    <row r="20" ht="14.25" customHeight="1">
      <c r="A20" s="107">
        <v>19.0</v>
      </c>
      <c r="B20" s="101" t="s">
        <v>604</v>
      </c>
      <c r="C20" s="102">
        <v>73.0</v>
      </c>
      <c r="D20" s="102">
        <v>494.0</v>
      </c>
      <c r="E20" s="102">
        <v>5.0</v>
      </c>
      <c r="F20" s="102">
        <v>0.0</v>
      </c>
      <c r="G20" s="102">
        <v>23.0</v>
      </c>
      <c r="H20" s="102">
        <v>0.0</v>
      </c>
      <c r="I20" s="102">
        <v>9.0</v>
      </c>
      <c r="J20" s="102">
        <v>4.0</v>
      </c>
      <c r="K20" s="102">
        <v>15.0</v>
      </c>
      <c r="L20" s="102">
        <v>0.0</v>
      </c>
      <c r="M20" s="102">
        <v>0.0</v>
      </c>
      <c r="N20" s="102">
        <v>117.0</v>
      </c>
      <c r="O20" s="58">
        <f t="shared" si="2"/>
        <v>740</v>
      </c>
    </row>
    <row r="21" ht="14.25" customHeight="1">
      <c r="A21" s="107">
        <v>20.0</v>
      </c>
      <c r="B21" s="103" t="s">
        <v>607</v>
      </c>
      <c r="C21" s="102">
        <v>113.0</v>
      </c>
      <c r="D21" s="102">
        <v>33.0</v>
      </c>
      <c r="E21" s="102">
        <v>5.0</v>
      </c>
      <c r="F21" s="102">
        <v>1.0</v>
      </c>
      <c r="G21" s="102">
        <v>11.0</v>
      </c>
      <c r="H21" s="102">
        <v>198.0</v>
      </c>
      <c r="I21" s="102">
        <v>5.0</v>
      </c>
      <c r="J21" s="102">
        <v>1.0</v>
      </c>
      <c r="K21" s="102">
        <v>8.0</v>
      </c>
      <c r="L21" s="102">
        <v>0.0</v>
      </c>
      <c r="M21" s="102">
        <v>0.0</v>
      </c>
      <c r="N21" s="102">
        <v>0.0</v>
      </c>
      <c r="O21" s="58">
        <f t="shared" si="2"/>
        <v>375</v>
      </c>
    </row>
    <row r="22" ht="14.25" customHeight="1">
      <c r="A22" s="107">
        <v>21.0</v>
      </c>
      <c r="B22" s="101" t="s">
        <v>608</v>
      </c>
      <c r="C22" s="102">
        <v>72.0</v>
      </c>
      <c r="D22" s="102">
        <v>180.0</v>
      </c>
      <c r="E22" s="102">
        <v>0.0</v>
      </c>
      <c r="F22" s="102">
        <v>0.0</v>
      </c>
      <c r="G22" s="102">
        <v>6.0</v>
      </c>
      <c r="H22" s="102">
        <v>1.0</v>
      </c>
      <c r="I22" s="102">
        <v>10.0</v>
      </c>
      <c r="J22" s="102">
        <v>1.0</v>
      </c>
      <c r="K22" s="102">
        <v>14.0</v>
      </c>
      <c r="L22" s="102">
        <v>0.0</v>
      </c>
      <c r="M22" s="102">
        <v>0.0</v>
      </c>
      <c r="N22" s="102">
        <v>25.0</v>
      </c>
      <c r="O22" s="58">
        <f t="shared" si="2"/>
        <v>309</v>
      </c>
    </row>
    <row r="23" ht="14.25" customHeight="1">
      <c r="A23" s="107">
        <v>22.0</v>
      </c>
      <c r="B23" s="101" t="s">
        <v>609</v>
      </c>
      <c r="C23" s="102">
        <v>59.0</v>
      </c>
      <c r="D23" s="102">
        <v>115.0</v>
      </c>
      <c r="E23" s="102">
        <v>1.0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5.0</v>
      </c>
      <c r="L23" s="102">
        <v>0.0</v>
      </c>
      <c r="M23" s="102">
        <v>0.0</v>
      </c>
      <c r="N23" s="102">
        <v>2.0</v>
      </c>
      <c r="O23" s="58">
        <f t="shared" si="2"/>
        <v>192</v>
      </c>
    </row>
    <row r="24" ht="14.25" customHeight="1">
      <c r="A24" s="107">
        <v>23.0</v>
      </c>
      <c r="B24" s="101" t="s">
        <v>611</v>
      </c>
      <c r="C24" s="102">
        <v>59.0</v>
      </c>
      <c r="D24" s="102">
        <v>49.0</v>
      </c>
      <c r="E24" s="102">
        <v>0.0</v>
      </c>
      <c r="F24" s="102">
        <v>0.0</v>
      </c>
      <c r="G24" s="102">
        <v>9.0</v>
      </c>
      <c r="H24" s="102">
        <v>0.0</v>
      </c>
      <c r="I24" s="102">
        <v>6.0</v>
      </c>
      <c r="J24" s="102">
        <v>0.0</v>
      </c>
      <c r="K24" s="102">
        <v>8.0</v>
      </c>
      <c r="L24" s="102">
        <v>0.0</v>
      </c>
      <c r="M24" s="102">
        <v>0.0</v>
      </c>
      <c r="N24" s="102">
        <v>2.0</v>
      </c>
      <c r="O24" s="58">
        <f t="shared" si="2"/>
        <v>133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8">
        <f t="shared" si="2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8">
        <f t="shared" si="2"/>
        <v>0</v>
      </c>
    </row>
    <row r="27" ht="14.25" customHeight="1">
      <c r="A27" s="107">
        <v>26.0</v>
      </c>
      <c r="B27" s="101" t="s">
        <v>614</v>
      </c>
      <c r="C27" s="102">
        <v>91.0</v>
      </c>
      <c r="D27" s="102">
        <v>2.0</v>
      </c>
      <c r="E27" s="102">
        <v>9.0</v>
      </c>
      <c r="F27" s="102">
        <v>0.0</v>
      </c>
      <c r="G27" s="102">
        <v>22.0</v>
      </c>
      <c r="H27" s="102">
        <v>0.0</v>
      </c>
      <c r="I27" s="102">
        <v>17.0</v>
      </c>
      <c r="J27" s="102">
        <v>0.0</v>
      </c>
      <c r="K27" s="102">
        <v>23.0</v>
      </c>
      <c r="L27" s="102">
        <v>0.0</v>
      </c>
      <c r="M27" s="102">
        <v>0.0</v>
      </c>
      <c r="N27" s="102">
        <v>20.0</v>
      </c>
      <c r="O27" s="58">
        <f t="shared" si="2"/>
        <v>184</v>
      </c>
    </row>
    <row r="28" ht="14.25" customHeight="1">
      <c r="A28" s="107">
        <v>27.0</v>
      </c>
      <c r="B28" s="104" t="s">
        <v>615</v>
      </c>
      <c r="C28" s="102">
        <v>140.0</v>
      </c>
      <c r="D28" s="102">
        <v>167.0</v>
      </c>
      <c r="E28" s="102">
        <v>0.0</v>
      </c>
      <c r="F28" s="102">
        <v>2.0</v>
      </c>
      <c r="G28" s="102">
        <v>12.0</v>
      </c>
      <c r="H28" s="102">
        <v>0.0</v>
      </c>
      <c r="I28" s="102">
        <v>6.0</v>
      </c>
      <c r="J28" s="102">
        <v>2.0</v>
      </c>
      <c r="K28" s="102">
        <v>8.0</v>
      </c>
      <c r="L28" s="102">
        <v>0.0</v>
      </c>
      <c r="M28" s="102">
        <v>0.0</v>
      </c>
      <c r="N28" s="102">
        <v>3.0</v>
      </c>
      <c r="O28" s="58">
        <f t="shared" si="2"/>
        <v>340</v>
      </c>
    </row>
    <row r="29" ht="14.25" customHeight="1">
      <c r="A29" s="107">
        <v>28.0</v>
      </c>
      <c r="B29" s="103" t="s">
        <v>616</v>
      </c>
      <c r="C29" s="102">
        <v>47.0</v>
      </c>
      <c r="D29" s="102">
        <v>162.0</v>
      </c>
      <c r="E29" s="102">
        <v>1.0</v>
      </c>
      <c r="F29" s="102">
        <v>0.0</v>
      </c>
      <c r="G29" s="102">
        <v>6.0</v>
      </c>
      <c r="H29" s="102">
        <v>0.0</v>
      </c>
      <c r="I29" s="102">
        <v>4.0</v>
      </c>
      <c r="J29" s="102">
        <v>0.0</v>
      </c>
      <c r="K29" s="102">
        <v>2.0</v>
      </c>
      <c r="L29" s="102">
        <v>0.0</v>
      </c>
      <c r="M29" s="102">
        <v>0.0</v>
      </c>
      <c r="N29" s="102">
        <v>1.0</v>
      </c>
      <c r="O29" s="58">
        <f t="shared" si="2"/>
        <v>223</v>
      </c>
    </row>
    <row r="30" ht="14.25" customHeight="1">
      <c r="A30" s="107">
        <v>29.0</v>
      </c>
      <c r="B30" s="101" t="s">
        <v>617</v>
      </c>
      <c r="C30" s="102">
        <v>81.0</v>
      </c>
      <c r="D30" s="102">
        <v>56.0</v>
      </c>
      <c r="E30" s="102">
        <v>2.0</v>
      </c>
      <c r="F30" s="102">
        <v>0.0</v>
      </c>
      <c r="G30" s="102">
        <v>4.0</v>
      </c>
      <c r="H30" s="102">
        <v>0.0</v>
      </c>
      <c r="I30" s="102">
        <v>6.0</v>
      </c>
      <c r="J30" s="102">
        <v>1.0</v>
      </c>
      <c r="K30" s="102">
        <v>6.0</v>
      </c>
      <c r="L30" s="102">
        <v>0.0</v>
      </c>
      <c r="M30" s="102">
        <v>0.0</v>
      </c>
      <c r="N30" s="102">
        <v>29.0</v>
      </c>
      <c r="O30" s="58">
        <f t="shared" si="2"/>
        <v>185</v>
      </c>
    </row>
    <row r="31" ht="14.25" customHeight="1">
      <c r="A31" s="107">
        <v>30.0</v>
      </c>
      <c r="B31" s="101" t="s">
        <v>618</v>
      </c>
      <c r="C31" s="102">
        <v>65.0</v>
      </c>
      <c r="D31" s="102">
        <v>117.0</v>
      </c>
      <c r="E31" s="102"/>
      <c r="F31" s="102">
        <v>0.0</v>
      </c>
      <c r="G31" s="102">
        <v>12.0</v>
      </c>
      <c r="H31" s="102">
        <v>0.0</v>
      </c>
      <c r="I31" s="102">
        <v>6.0</v>
      </c>
      <c r="J31" s="102">
        <v>0.0</v>
      </c>
      <c r="K31" s="102">
        <v>7.0</v>
      </c>
      <c r="L31" s="102">
        <v>0.0</v>
      </c>
      <c r="M31" s="102">
        <v>0.0</v>
      </c>
      <c r="N31" s="102">
        <v>1.0</v>
      </c>
      <c r="O31" s="58">
        <f t="shared" si="2"/>
        <v>208</v>
      </c>
    </row>
    <row r="32" ht="14.25" customHeight="1">
      <c r="A32" s="107">
        <v>31.0</v>
      </c>
      <c r="B32" s="103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58">
        <f t="shared" si="2"/>
        <v>0</v>
      </c>
    </row>
    <row r="33" ht="14.25" customHeight="1">
      <c r="A33" s="80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58">
        <f t="shared" si="2"/>
        <v>0</v>
      </c>
    </row>
    <row r="34" ht="6.75" customHeight="1">
      <c r="A34" s="113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58">
        <f t="shared" si="2"/>
        <v>0</v>
      </c>
    </row>
    <row r="35" ht="28.5" customHeight="1">
      <c r="A35" s="87" t="s">
        <v>61</v>
      </c>
      <c r="B35" s="88"/>
      <c r="C35" s="89">
        <f t="shared" ref="C35:I35" si="3">C2+C3+C4+C5+C6+C7+C8+C9+C10+C11+C12+C13+C14+C15+C16+C17+C18+C19+C20+C21+C22+C23+C24+C25+C26+C27+C28+C29+C30+C31+C32+C33+C34</f>
        <v>2011</v>
      </c>
      <c r="D35" s="89">
        <f t="shared" si="3"/>
        <v>2833</v>
      </c>
      <c r="E35" s="89">
        <f t="shared" si="3"/>
        <v>46</v>
      </c>
      <c r="F35" s="89">
        <f t="shared" si="3"/>
        <v>19</v>
      </c>
      <c r="G35" s="89">
        <f t="shared" si="3"/>
        <v>259</v>
      </c>
      <c r="H35" s="89">
        <f t="shared" si="3"/>
        <v>623</v>
      </c>
      <c r="I35" s="89">
        <f t="shared" si="3"/>
        <v>160</v>
      </c>
      <c r="J35" s="89">
        <f t="shared" ref="J35:K35" si="4">J2+J3+J4+J5+J6+J7+J8+J9+J10+J11+J13+J14+J15+J16+J17+J18+J19+J20+J21+J22+J23+J24+J25+J26+J27+J28+J29+J30+J31+J32+J33+J34</f>
        <v>43</v>
      </c>
      <c r="K35" s="89">
        <f t="shared" si="4"/>
        <v>222</v>
      </c>
      <c r="L35" s="89">
        <f t="shared" ref="L35:O35" si="5">L2+L3+L4+L5+L6+L7+L8+L9+L10+L11+L12+L13+L14+L15+L16+L17+L18+L19+L20+L21+L22+L23+L24+L25+L26+L27+L28+L29+L30+L31+L32+L33+L34</f>
        <v>0</v>
      </c>
      <c r="M35" s="89">
        <f t="shared" si="5"/>
        <v>347</v>
      </c>
      <c r="N35" s="89">
        <f t="shared" si="5"/>
        <v>429</v>
      </c>
      <c r="O35" s="89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619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8">
        <f t="shared" ref="O2:O7" si="1">C2+D2+E2+F2+G2+H2+I2+J2+K2+L2+M2+N2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8">
        <f t="shared" si="1"/>
        <v>0</v>
      </c>
    </row>
    <row r="4" ht="14.25" customHeight="1">
      <c r="A4" s="114">
        <v>3.0</v>
      </c>
      <c r="B4" s="103" t="s">
        <v>620</v>
      </c>
      <c r="C4" s="106">
        <v>59.0</v>
      </c>
      <c r="D4" s="106">
        <v>283.0</v>
      </c>
      <c r="E4" s="106">
        <v>9.0</v>
      </c>
      <c r="F4" s="106">
        <v>0.0</v>
      </c>
      <c r="G4" s="106">
        <v>18.0</v>
      </c>
      <c r="H4" s="106">
        <v>0.0</v>
      </c>
      <c r="I4" s="106">
        <v>23.0</v>
      </c>
      <c r="J4" s="106">
        <v>4.0</v>
      </c>
      <c r="K4" s="106">
        <v>16.0</v>
      </c>
      <c r="L4" s="106">
        <v>0.0</v>
      </c>
      <c r="M4" s="106">
        <v>0.0</v>
      </c>
      <c r="N4" s="106">
        <v>27.0</v>
      </c>
      <c r="O4" s="58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621</v>
      </c>
      <c r="C5" s="105">
        <v>160.0</v>
      </c>
      <c r="D5" s="105">
        <v>84.0</v>
      </c>
      <c r="E5" s="105">
        <v>5.0</v>
      </c>
      <c r="F5" s="105">
        <v>0.0</v>
      </c>
      <c r="G5" s="105">
        <v>10.0</v>
      </c>
      <c r="H5" s="105">
        <v>0.0</v>
      </c>
      <c r="I5" s="105">
        <v>5.0</v>
      </c>
      <c r="J5" s="105">
        <v>0.0</v>
      </c>
      <c r="K5" s="105">
        <v>13.0</v>
      </c>
      <c r="L5" s="105">
        <v>0.0</v>
      </c>
      <c r="M5" s="105">
        <v>0.0</v>
      </c>
      <c r="N5" s="105">
        <v>8.0</v>
      </c>
      <c r="O5" s="58">
        <f t="shared" si="1"/>
        <v>285</v>
      </c>
    </row>
    <row r="6" ht="14.25" customHeight="1">
      <c r="A6" s="107">
        <v>5.0</v>
      </c>
      <c r="B6" s="96" t="s">
        <v>622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58">
        <f t="shared" si="1"/>
        <v>429</v>
      </c>
    </row>
    <row r="7" ht="14.25" customHeight="1">
      <c r="A7" s="107">
        <v>6.0</v>
      </c>
      <c r="B7" s="95" t="s">
        <v>623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58">
        <f t="shared" si="1"/>
        <v>294</v>
      </c>
    </row>
    <row r="8" ht="14.25" customHeight="1">
      <c r="A8" s="107">
        <v>7.0</v>
      </c>
      <c r="B8" s="95" t="s">
        <v>624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58">
        <f t="shared" ref="O8:O33" si="2">C8+D8+E8+F8+G8+H8+I8+J8+K8+L8+N8</f>
        <v>317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8">
        <f t="shared" si="2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58">
        <f t="shared" si="2"/>
        <v>0</v>
      </c>
    </row>
    <row r="11" ht="14.25" customHeight="1">
      <c r="A11" s="107">
        <v>10.0</v>
      </c>
      <c r="B11" s="101" t="s">
        <v>627</v>
      </c>
      <c r="C11" s="102">
        <v>114.0</v>
      </c>
      <c r="D11" s="102">
        <v>354.0</v>
      </c>
      <c r="E11" s="102">
        <v>10.0</v>
      </c>
      <c r="F11" s="102">
        <v>3.0</v>
      </c>
      <c r="G11" s="102">
        <v>25.0</v>
      </c>
      <c r="H11" s="102">
        <v>358.0</v>
      </c>
      <c r="I11" s="102">
        <v>7.0</v>
      </c>
      <c r="J11" s="102">
        <v>9.0</v>
      </c>
      <c r="K11" s="102">
        <v>8.0</v>
      </c>
      <c r="L11" s="102">
        <v>0.0</v>
      </c>
      <c r="M11" s="102">
        <v>0.0</v>
      </c>
      <c r="N11" s="102">
        <v>25.0</v>
      </c>
      <c r="O11" s="58">
        <f t="shared" si="2"/>
        <v>913</v>
      </c>
    </row>
    <row r="12" ht="14.25" customHeight="1">
      <c r="A12" s="107">
        <v>11.0</v>
      </c>
      <c r="B12" s="95" t="s">
        <v>628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58">
        <f t="shared" si="2"/>
        <v>401</v>
      </c>
    </row>
    <row r="13" ht="14.25" customHeight="1">
      <c r="A13" s="107">
        <v>12.0</v>
      </c>
      <c r="B13" s="101" t="s">
        <v>630</v>
      </c>
      <c r="C13" s="106">
        <v>138.0</v>
      </c>
      <c r="D13" s="106">
        <v>48.0</v>
      </c>
      <c r="E13" s="106">
        <v>5.0</v>
      </c>
      <c r="F13" s="106">
        <v>1.0</v>
      </c>
      <c r="G13" s="106">
        <v>10.0</v>
      </c>
      <c r="H13" s="106">
        <v>0.0</v>
      </c>
      <c r="I13" s="106">
        <v>2.0</v>
      </c>
      <c r="J13" s="106">
        <v>0.0</v>
      </c>
      <c r="K13" s="106">
        <v>3.0</v>
      </c>
      <c r="L13" s="106">
        <v>0.0</v>
      </c>
      <c r="M13" s="106">
        <v>0.0</v>
      </c>
      <c r="N13" s="106">
        <v>52.0</v>
      </c>
      <c r="O13" s="58">
        <f t="shared" si="2"/>
        <v>259</v>
      </c>
    </row>
    <row r="14" ht="14.25" customHeight="1">
      <c r="A14" s="107">
        <v>13.0</v>
      </c>
      <c r="B14" s="101" t="s">
        <v>631</v>
      </c>
      <c r="C14" s="102">
        <v>95.0</v>
      </c>
      <c r="D14" s="102">
        <v>70.0</v>
      </c>
      <c r="E14" s="102">
        <v>1.0</v>
      </c>
      <c r="F14" s="102">
        <v>0.0</v>
      </c>
      <c r="G14" s="102">
        <v>16.0</v>
      </c>
      <c r="H14" s="102">
        <v>0.0</v>
      </c>
      <c r="I14" s="102">
        <v>3.0</v>
      </c>
      <c r="J14" s="102">
        <v>0.0</v>
      </c>
      <c r="K14" s="102">
        <v>7.0</v>
      </c>
      <c r="L14" s="102">
        <v>0.0</v>
      </c>
      <c r="M14" s="102">
        <v>0.0</v>
      </c>
      <c r="N14" s="102">
        <v>0.0</v>
      </c>
      <c r="O14" s="58">
        <f t="shared" si="2"/>
        <v>192</v>
      </c>
    </row>
    <row r="15" ht="14.25" customHeight="1">
      <c r="A15" s="107">
        <v>14.0</v>
      </c>
      <c r="B15" s="101" t="s">
        <v>633</v>
      </c>
      <c r="C15" s="102">
        <v>79.0</v>
      </c>
      <c r="D15" s="102">
        <v>152.0</v>
      </c>
      <c r="E15" s="102">
        <v>3.0</v>
      </c>
      <c r="F15" s="102">
        <v>0.0</v>
      </c>
      <c r="G15" s="102">
        <v>7.0</v>
      </c>
      <c r="H15" s="102">
        <v>49.0</v>
      </c>
      <c r="I15" s="102">
        <v>0.0</v>
      </c>
      <c r="J15" s="102">
        <v>3.0</v>
      </c>
      <c r="K15" s="102">
        <v>6.0</v>
      </c>
      <c r="L15" s="102">
        <v>0.0</v>
      </c>
      <c r="M15" s="102">
        <v>0.0</v>
      </c>
      <c r="N15" s="102">
        <v>21.0</v>
      </c>
      <c r="O15" s="58">
        <f t="shared" si="2"/>
        <v>320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58">
        <f t="shared" si="2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58">
        <f t="shared" si="2"/>
        <v>0</v>
      </c>
    </row>
    <row r="18" ht="14.25" customHeight="1">
      <c r="A18" s="107">
        <v>17.0</v>
      </c>
      <c r="B18" s="104" t="s">
        <v>635</v>
      </c>
      <c r="C18" s="105">
        <v>103.0</v>
      </c>
      <c r="D18" s="105">
        <v>294.0</v>
      </c>
      <c r="E18" s="105">
        <v>4.0</v>
      </c>
      <c r="F18" s="105">
        <v>9.0</v>
      </c>
      <c r="G18" s="105">
        <v>12.0</v>
      </c>
      <c r="H18" s="105">
        <v>103.0</v>
      </c>
      <c r="I18" s="105">
        <v>13.0</v>
      </c>
      <c r="J18" s="105">
        <v>4.0</v>
      </c>
      <c r="K18" s="108">
        <v>24.0</v>
      </c>
      <c r="L18" s="105">
        <v>0.0</v>
      </c>
      <c r="M18" s="105">
        <v>0.0</v>
      </c>
      <c r="N18" s="105">
        <v>4.0</v>
      </c>
      <c r="O18" s="58">
        <f t="shared" si="2"/>
        <v>570</v>
      </c>
    </row>
    <row r="19" ht="14.25" customHeight="1">
      <c r="A19" s="107">
        <v>18.0</v>
      </c>
      <c r="B19" s="103" t="s">
        <v>637</v>
      </c>
      <c r="C19" s="106">
        <v>259.0</v>
      </c>
      <c r="D19" s="106">
        <v>147.0</v>
      </c>
      <c r="E19" s="106">
        <v>0.0</v>
      </c>
      <c r="F19" s="106">
        <v>1.0</v>
      </c>
      <c r="G19" s="106">
        <v>25.0</v>
      </c>
      <c r="H19" s="106">
        <v>22.0</v>
      </c>
      <c r="I19" s="106">
        <v>6.0</v>
      </c>
      <c r="J19" s="106">
        <v>0.0</v>
      </c>
      <c r="K19" s="106">
        <v>3.0</v>
      </c>
      <c r="L19" s="106">
        <v>0.0</v>
      </c>
      <c r="M19" s="106">
        <v>1569.0</v>
      </c>
      <c r="N19" s="106">
        <v>3.0</v>
      </c>
      <c r="O19" s="58">
        <f t="shared" si="2"/>
        <v>466</v>
      </c>
    </row>
    <row r="20" ht="14.25" customHeight="1">
      <c r="A20" s="107">
        <v>19.0</v>
      </c>
      <c r="B20" s="101" t="s">
        <v>638</v>
      </c>
      <c r="C20" s="102">
        <v>83.0</v>
      </c>
      <c r="D20" s="102">
        <v>194.0</v>
      </c>
      <c r="E20" s="102">
        <v>0.0</v>
      </c>
      <c r="F20" s="102">
        <v>0.0</v>
      </c>
      <c r="G20" s="102">
        <v>15.0</v>
      </c>
      <c r="H20" s="102">
        <v>29.0</v>
      </c>
      <c r="I20" s="102">
        <v>5.0</v>
      </c>
      <c r="J20" s="102">
        <v>0.0</v>
      </c>
      <c r="K20" s="102">
        <v>9.0</v>
      </c>
      <c r="L20" s="102">
        <v>0.0</v>
      </c>
      <c r="M20" s="102">
        <v>0.0</v>
      </c>
      <c r="N20" s="102">
        <v>14.0</v>
      </c>
      <c r="O20" s="58">
        <f t="shared" si="2"/>
        <v>349</v>
      </c>
    </row>
    <row r="21" ht="14.25" customHeight="1">
      <c r="A21" s="107">
        <v>20.0</v>
      </c>
      <c r="B21" s="103" t="s">
        <v>640</v>
      </c>
      <c r="C21" s="102">
        <v>79.0</v>
      </c>
      <c r="D21" s="102">
        <v>147.0</v>
      </c>
      <c r="E21" s="102">
        <v>1.0</v>
      </c>
      <c r="F21" s="102">
        <v>0.0</v>
      </c>
      <c r="G21" s="102">
        <v>6.0</v>
      </c>
      <c r="H21" s="102">
        <v>29.0</v>
      </c>
      <c r="I21" s="102">
        <v>1.0</v>
      </c>
      <c r="J21" s="102">
        <v>0.0</v>
      </c>
      <c r="K21" s="102">
        <v>10.0</v>
      </c>
      <c r="L21" s="102">
        <v>0.0</v>
      </c>
      <c r="M21" s="102">
        <v>0.0</v>
      </c>
      <c r="N21" s="102">
        <v>26.0</v>
      </c>
      <c r="O21" s="58">
        <f t="shared" si="2"/>
        <v>299</v>
      </c>
    </row>
    <row r="22" ht="14.25" customHeight="1">
      <c r="A22" s="107">
        <v>21.0</v>
      </c>
      <c r="B22" s="101" t="s">
        <v>641</v>
      </c>
      <c r="C22" s="102">
        <v>79.0</v>
      </c>
      <c r="D22" s="102">
        <v>107.0</v>
      </c>
      <c r="E22" s="102">
        <v>1.0</v>
      </c>
      <c r="F22" s="102">
        <v>0.0</v>
      </c>
      <c r="G22" s="102">
        <v>13.0</v>
      </c>
      <c r="H22" s="102">
        <v>43.0</v>
      </c>
      <c r="I22" s="102">
        <v>2.0</v>
      </c>
      <c r="J22" s="102">
        <v>0.0</v>
      </c>
      <c r="K22" s="102">
        <v>2.0</v>
      </c>
      <c r="L22" s="102">
        <v>0.0</v>
      </c>
      <c r="M22" s="102">
        <v>0.0</v>
      </c>
      <c r="N22" s="102">
        <v>1.0</v>
      </c>
      <c r="O22" s="58">
        <f t="shared" si="2"/>
        <v>248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58">
        <f t="shared" si="2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58">
        <f t="shared" si="2"/>
        <v>0</v>
      </c>
    </row>
    <row r="25" ht="14.25" customHeight="1">
      <c r="A25" s="107">
        <v>24.0</v>
      </c>
      <c r="B25" s="103" t="s">
        <v>647</v>
      </c>
      <c r="C25" s="106">
        <v>73.0</v>
      </c>
      <c r="D25" s="106">
        <v>205.0</v>
      </c>
      <c r="E25" s="106">
        <v>4.0</v>
      </c>
      <c r="F25" s="106">
        <v>4.0</v>
      </c>
      <c r="G25" s="106">
        <v>19.0</v>
      </c>
      <c r="H25" s="106">
        <v>298.0</v>
      </c>
      <c r="I25" s="106">
        <v>4.0</v>
      </c>
      <c r="J25" s="106">
        <v>2.0</v>
      </c>
      <c r="K25" s="106">
        <v>5.0</v>
      </c>
      <c r="L25" s="106">
        <v>0.0</v>
      </c>
      <c r="M25" s="106">
        <v>0.0</v>
      </c>
      <c r="N25" s="106">
        <v>38.0</v>
      </c>
      <c r="O25" s="58">
        <f t="shared" si="2"/>
        <v>652</v>
      </c>
    </row>
    <row r="26" ht="14.25" customHeight="1">
      <c r="A26" s="107">
        <v>25.0</v>
      </c>
      <c r="B26" s="101" t="s">
        <v>652</v>
      </c>
      <c r="C26" s="106">
        <v>185.0</v>
      </c>
      <c r="D26" s="106">
        <v>75.0</v>
      </c>
      <c r="E26" s="106">
        <v>3.0</v>
      </c>
      <c r="F26" s="106">
        <v>0.0</v>
      </c>
      <c r="G26" s="106">
        <v>8.0</v>
      </c>
      <c r="H26" s="106">
        <v>8.0</v>
      </c>
      <c r="I26" s="106">
        <v>2.0</v>
      </c>
      <c r="J26" s="106">
        <v>0.0</v>
      </c>
      <c r="K26" s="106">
        <v>6.0</v>
      </c>
      <c r="L26" s="106">
        <v>0.0</v>
      </c>
      <c r="M26" s="106">
        <v>0.0</v>
      </c>
      <c r="N26" s="106">
        <v>0.0</v>
      </c>
      <c r="O26" s="58">
        <f t="shared" si="2"/>
        <v>287</v>
      </c>
    </row>
    <row r="27" ht="14.25" customHeight="1">
      <c r="A27" s="107">
        <v>26.0</v>
      </c>
      <c r="B27" s="101" t="s">
        <v>653</v>
      </c>
      <c r="C27" s="102">
        <v>159.0</v>
      </c>
      <c r="D27" s="102">
        <v>145.0</v>
      </c>
      <c r="E27" s="102">
        <v>4.0</v>
      </c>
      <c r="F27" s="102">
        <v>2.0</v>
      </c>
      <c r="G27" s="102">
        <v>12.0</v>
      </c>
      <c r="H27" s="102">
        <v>2.0</v>
      </c>
      <c r="I27" s="102">
        <v>3.0</v>
      </c>
      <c r="J27" s="102">
        <v>2.0</v>
      </c>
      <c r="K27" s="102">
        <v>5.0</v>
      </c>
      <c r="L27" s="102">
        <v>0.0</v>
      </c>
      <c r="M27" s="102">
        <v>0.0</v>
      </c>
      <c r="N27" s="102">
        <v>0.0</v>
      </c>
      <c r="O27" s="58">
        <f t="shared" si="2"/>
        <v>334</v>
      </c>
    </row>
    <row r="28" ht="14.25" customHeight="1">
      <c r="A28" s="107">
        <v>27.0</v>
      </c>
      <c r="B28" s="104" t="s">
        <v>654</v>
      </c>
      <c r="C28" s="102">
        <v>104.0</v>
      </c>
      <c r="D28" s="102">
        <v>75.0</v>
      </c>
      <c r="E28" s="102">
        <v>0.0</v>
      </c>
      <c r="F28" s="102">
        <v>0.0</v>
      </c>
      <c r="G28" s="102">
        <v>5.0</v>
      </c>
      <c r="H28" s="102">
        <v>0.0</v>
      </c>
      <c r="I28" s="102">
        <v>2.0</v>
      </c>
      <c r="J28" s="102">
        <v>2.0</v>
      </c>
      <c r="K28" s="102">
        <v>3.0</v>
      </c>
      <c r="L28" s="102">
        <v>0.0</v>
      </c>
      <c r="M28" s="102">
        <v>0.0</v>
      </c>
      <c r="N28" s="102">
        <v>1.0</v>
      </c>
      <c r="O28" s="86">
        <f t="shared" si="2"/>
        <v>192</v>
      </c>
    </row>
    <row r="29" ht="14.25" customHeight="1">
      <c r="A29" s="107">
        <v>28.0</v>
      </c>
      <c r="B29" s="101" t="s">
        <v>657</v>
      </c>
      <c r="C29" s="102">
        <v>79.0</v>
      </c>
      <c r="D29" s="102">
        <v>87.0</v>
      </c>
      <c r="E29" s="102">
        <v>1.0</v>
      </c>
      <c r="F29" s="102">
        <v>2.0</v>
      </c>
      <c r="G29" s="102">
        <v>12.0</v>
      </c>
      <c r="H29" s="102">
        <v>0.0</v>
      </c>
      <c r="I29" s="102">
        <v>3.0</v>
      </c>
      <c r="J29" s="102">
        <v>0.0</v>
      </c>
      <c r="K29" s="102">
        <v>8.0</v>
      </c>
      <c r="L29" s="102">
        <v>0.0</v>
      </c>
      <c r="M29" s="102">
        <v>0.0</v>
      </c>
      <c r="N29" s="117">
        <v>60.0</v>
      </c>
      <c r="O29" s="86">
        <f t="shared" si="2"/>
        <v>252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86">
        <f t="shared" si="2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86">
        <f t="shared" si="2"/>
        <v>0</v>
      </c>
    </row>
    <row r="32" ht="14.25" customHeight="1">
      <c r="A32" s="80">
        <v>31.0</v>
      </c>
      <c r="B32" s="111" t="s">
        <v>666</v>
      </c>
      <c r="C32" s="112">
        <v>107.0</v>
      </c>
      <c r="D32" s="112">
        <v>350.0</v>
      </c>
      <c r="E32" s="112">
        <v>5.0</v>
      </c>
      <c r="F32" s="112">
        <v>0.0</v>
      </c>
      <c r="G32" s="112">
        <v>21.0</v>
      </c>
      <c r="H32" s="112">
        <v>0.0</v>
      </c>
      <c r="I32" s="112">
        <v>7.0</v>
      </c>
      <c r="J32" s="112">
        <v>0.0</v>
      </c>
      <c r="K32" s="112">
        <v>19.0</v>
      </c>
      <c r="L32" s="112">
        <v>0.0</v>
      </c>
      <c r="M32" s="112">
        <v>0.0</v>
      </c>
      <c r="N32" s="112">
        <v>72.0</v>
      </c>
      <c r="O32" s="86">
        <f t="shared" si="2"/>
        <v>581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>
        <f t="shared" si="2"/>
        <v>0</v>
      </c>
    </row>
    <row r="34" ht="28.5" customHeight="1">
      <c r="A34" s="87" t="s">
        <v>61</v>
      </c>
      <c r="B34" s="88"/>
      <c r="C34" s="89">
        <f t="shared" ref="C34:O34" si="3">C2+C3+C4+C5+C6+C7+C8+C9+C10+C11+C12+C13+C14+C15+C16+C17+C18+C19+C20+C21+C22+C23+C24+C25+C26+C27+C28+C29+C30+C31+C32+C33</f>
        <v>2560</v>
      </c>
      <c r="D34" s="89">
        <f t="shared" si="3"/>
        <v>3343</v>
      </c>
      <c r="E34" s="89">
        <f t="shared" si="3"/>
        <v>64</v>
      </c>
      <c r="F34" s="89">
        <f t="shared" si="3"/>
        <v>23</v>
      </c>
      <c r="G34" s="89">
        <f t="shared" si="3"/>
        <v>273</v>
      </c>
      <c r="H34" s="89">
        <f t="shared" si="3"/>
        <v>941</v>
      </c>
      <c r="I34" s="89">
        <f t="shared" si="3"/>
        <v>103</v>
      </c>
      <c r="J34" s="89">
        <f t="shared" si="3"/>
        <v>32</v>
      </c>
      <c r="K34" s="89">
        <f t="shared" si="3"/>
        <v>178</v>
      </c>
      <c r="L34" s="89">
        <f t="shared" si="3"/>
        <v>0</v>
      </c>
      <c r="M34" s="89">
        <f t="shared" si="3"/>
        <v>3811</v>
      </c>
      <c r="N34" s="89">
        <f t="shared" si="3"/>
        <v>562</v>
      </c>
      <c r="O34" s="89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625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626</v>
      </c>
      <c r="C2" s="68">
        <v>167.0</v>
      </c>
      <c r="D2" s="68">
        <v>71.0</v>
      </c>
      <c r="E2" s="68">
        <v>0.0</v>
      </c>
      <c r="F2" s="68">
        <v>0.0</v>
      </c>
      <c r="G2" s="68">
        <v>25.0</v>
      </c>
      <c r="H2" s="68">
        <v>0.0</v>
      </c>
      <c r="I2" s="68">
        <v>2.0</v>
      </c>
      <c r="J2" s="68">
        <v>0.0</v>
      </c>
      <c r="K2" s="68">
        <v>9.0</v>
      </c>
      <c r="L2" s="68">
        <v>0.0</v>
      </c>
      <c r="M2" s="68">
        <v>0.0</v>
      </c>
      <c r="N2" s="68">
        <v>0.0</v>
      </c>
      <c r="O2" s="58">
        <f>C2+D2+E2+F2+G2+H2+I2+J2+K2+L2+M2+N2</f>
        <v>274</v>
      </c>
    </row>
    <row r="3" ht="14.25" customHeight="1">
      <c r="A3" s="55">
        <v>2.0</v>
      </c>
      <c r="B3" s="99" t="s">
        <v>629</v>
      </c>
      <c r="C3" s="100">
        <v>230.0</v>
      </c>
      <c r="D3" s="100">
        <v>123.0</v>
      </c>
      <c r="E3" s="100">
        <v>2.0</v>
      </c>
      <c r="F3" s="100">
        <v>0.0</v>
      </c>
      <c r="G3" s="100">
        <v>42.0</v>
      </c>
      <c r="H3" s="100">
        <v>0.0</v>
      </c>
      <c r="I3" s="100">
        <v>5.0</v>
      </c>
      <c r="J3" s="100">
        <v>0.0</v>
      </c>
      <c r="K3" s="100">
        <v>14.0</v>
      </c>
      <c r="L3" s="100">
        <v>0.0</v>
      </c>
      <c r="M3" s="100">
        <v>1966.0</v>
      </c>
      <c r="N3" s="100">
        <v>3.0</v>
      </c>
      <c r="O3" s="58">
        <f>C3+D3+E3+F3+G3+H3+I3+J3+K3+L3+N3</f>
        <v>419</v>
      </c>
    </row>
    <row r="4" ht="14.25" customHeight="1">
      <c r="A4" s="114">
        <v>3.0</v>
      </c>
      <c r="B4" s="103" t="s">
        <v>632</v>
      </c>
      <c r="C4" s="106">
        <v>105.0</v>
      </c>
      <c r="D4" s="106">
        <v>149.0</v>
      </c>
      <c r="E4" s="106">
        <v>4.0</v>
      </c>
      <c r="F4" s="106">
        <v>0.0</v>
      </c>
      <c r="G4" s="106">
        <v>34.0</v>
      </c>
      <c r="H4" s="106">
        <v>0.0</v>
      </c>
      <c r="I4" s="106">
        <v>6.0</v>
      </c>
      <c r="J4" s="106">
        <v>0.0</v>
      </c>
      <c r="K4" s="106">
        <v>2.0</v>
      </c>
      <c r="L4" s="106">
        <v>0.0</v>
      </c>
      <c r="M4" s="106">
        <v>0.0</v>
      </c>
      <c r="N4" s="106">
        <v>42.0</v>
      </c>
      <c r="O4" s="58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252</v>
      </c>
      <c r="C5" s="105">
        <v>0.0</v>
      </c>
      <c r="D5" s="105">
        <v>53.0</v>
      </c>
      <c r="E5" s="105">
        <v>2.0</v>
      </c>
      <c r="F5" s="105">
        <v>0.0</v>
      </c>
      <c r="G5" s="105">
        <v>42.0</v>
      </c>
      <c r="H5" s="105">
        <v>0.0</v>
      </c>
      <c r="I5" s="105">
        <v>6.0</v>
      </c>
      <c r="J5" s="105">
        <v>1.0</v>
      </c>
      <c r="K5" s="105">
        <v>7.0</v>
      </c>
      <c r="L5" s="105">
        <v>0.0</v>
      </c>
      <c r="M5" s="105">
        <v>0.0</v>
      </c>
      <c r="N5" s="105">
        <v>9.0</v>
      </c>
      <c r="O5" s="58">
        <f t="shared" si="1"/>
        <v>120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8">
        <f t="shared" si="1"/>
        <v>0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8">
        <f t="shared" si="1"/>
        <v>0</v>
      </c>
    </row>
    <row r="8" ht="14.25" customHeight="1">
      <c r="A8" s="107">
        <v>7.0</v>
      </c>
      <c r="B8" s="95" t="s">
        <v>639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58">
        <f t="shared" ref="O8:O33" si="2">C8+D8+E8+F8+G8+H8+I8+J8+K8+L8+N8</f>
        <v>368</v>
      </c>
    </row>
    <row r="9" ht="14.25" customHeight="1">
      <c r="A9" s="107">
        <v>8.0</v>
      </c>
      <c r="B9" s="95" t="s">
        <v>643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58">
        <f t="shared" si="2"/>
        <v>429</v>
      </c>
    </row>
    <row r="10" ht="14.25" customHeight="1">
      <c r="A10" s="107">
        <v>9.0</v>
      </c>
      <c r="B10" s="104" t="s">
        <v>645</v>
      </c>
      <c r="C10" s="105">
        <v>151.0</v>
      </c>
      <c r="D10" s="105">
        <v>115.0</v>
      </c>
      <c r="E10" s="105">
        <v>1.0</v>
      </c>
      <c r="F10" s="105">
        <v>0.0</v>
      </c>
      <c r="G10" s="105">
        <v>96.0</v>
      </c>
      <c r="H10" s="105">
        <v>0.0</v>
      </c>
      <c r="I10" s="105">
        <v>2.0</v>
      </c>
      <c r="J10" s="105">
        <v>0.0</v>
      </c>
      <c r="K10" s="105">
        <v>7.0</v>
      </c>
      <c r="L10" s="105">
        <v>0.0</v>
      </c>
      <c r="M10" s="105">
        <v>0.0</v>
      </c>
      <c r="N10" s="105">
        <v>31.0</v>
      </c>
      <c r="O10" s="58">
        <f t="shared" si="2"/>
        <v>403</v>
      </c>
    </row>
    <row r="11" ht="14.25" customHeight="1">
      <c r="A11" s="107">
        <v>10.0</v>
      </c>
      <c r="B11" s="101" t="s">
        <v>648</v>
      </c>
      <c r="C11" s="102">
        <v>114.0</v>
      </c>
      <c r="D11" s="102">
        <v>65.0</v>
      </c>
      <c r="E11" s="102">
        <v>2.0</v>
      </c>
      <c r="F11" s="102">
        <v>0.0</v>
      </c>
      <c r="G11" s="102">
        <v>9.0</v>
      </c>
      <c r="H11" s="102">
        <v>0.0</v>
      </c>
      <c r="I11" s="102">
        <v>3.0</v>
      </c>
      <c r="J11" s="102">
        <v>2.0</v>
      </c>
      <c r="K11" s="102">
        <v>0.0</v>
      </c>
      <c r="L11" s="102">
        <v>0.0</v>
      </c>
      <c r="M11" s="102">
        <v>0.0</v>
      </c>
      <c r="N11" s="102">
        <v>1.0</v>
      </c>
      <c r="O11" s="58">
        <f t="shared" si="2"/>
        <v>196</v>
      </c>
    </row>
    <row r="12" ht="14.25" customHeight="1">
      <c r="A12" s="107">
        <v>11.0</v>
      </c>
      <c r="B12" s="95" t="s">
        <v>651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58">
        <f t="shared" si="2"/>
        <v>174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8">
        <f t="shared" si="2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58">
        <f t="shared" si="2"/>
        <v>0</v>
      </c>
    </row>
    <row r="15" ht="14.25" customHeight="1">
      <c r="A15" s="107">
        <v>14.0</v>
      </c>
      <c r="B15" s="101" t="s">
        <v>656</v>
      </c>
      <c r="C15" s="102">
        <v>95.0</v>
      </c>
      <c r="D15" s="102">
        <v>263.0</v>
      </c>
      <c r="E15" s="102">
        <v>7.0</v>
      </c>
      <c r="F15" s="102">
        <v>6.0</v>
      </c>
      <c r="G15" s="102">
        <v>112.0</v>
      </c>
      <c r="H15" s="102">
        <v>0.0</v>
      </c>
      <c r="I15" s="102">
        <v>7.0</v>
      </c>
      <c r="J15" s="102">
        <v>12.0</v>
      </c>
      <c r="K15" s="102">
        <v>44.0</v>
      </c>
      <c r="L15" s="102">
        <v>0.0</v>
      </c>
      <c r="M15" s="102">
        <v>0.0</v>
      </c>
      <c r="N15" s="102">
        <v>26.0</v>
      </c>
      <c r="O15" s="58">
        <f t="shared" si="2"/>
        <v>572</v>
      </c>
    </row>
    <row r="16" ht="14.25" customHeight="1">
      <c r="A16" s="107">
        <v>15.0</v>
      </c>
      <c r="B16" s="101" t="s">
        <v>659</v>
      </c>
      <c r="C16" s="102">
        <v>198.0</v>
      </c>
      <c r="D16" s="102">
        <v>132.0</v>
      </c>
      <c r="E16" s="102">
        <v>7.0</v>
      </c>
      <c r="F16" s="102">
        <v>3.0</v>
      </c>
      <c r="G16" s="102">
        <v>22.0</v>
      </c>
      <c r="H16" s="102">
        <v>0.0</v>
      </c>
      <c r="I16" s="102">
        <v>7.0</v>
      </c>
      <c r="J16" s="102">
        <v>0.0</v>
      </c>
      <c r="K16" s="102">
        <v>6.0</v>
      </c>
      <c r="L16" s="102">
        <v>0.0</v>
      </c>
      <c r="M16" s="102">
        <v>0.0</v>
      </c>
      <c r="N16" s="102">
        <v>8.0</v>
      </c>
      <c r="O16" s="58">
        <f t="shared" si="2"/>
        <v>383</v>
      </c>
    </row>
    <row r="17" ht="14.25" customHeight="1">
      <c r="A17" s="107">
        <v>16.0</v>
      </c>
      <c r="B17" s="104" t="s">
        <v>661</v>
      </c>
      <c r="C17" s="105">
        <v>139.0</v>
      </c>
      <c r="D17" s="105">
        <v>198.0</v>
      </c>
      <c r="E17" s="105">
        <v>1.0</v>
      </c>
      <c r="F17" s="105">
        <v>1.0</v>
      </c>
      <c r="G17" s="105">
        <v>36.0</v>
      </c>
      <c r="H17" s="105">
        <v>230.0</v>
      </c>
      <c r="I17" s="105">
        <v>8.0</v>
      </c>
      <c r="J17" s="105">
        <v>2.0</v>
      </c>
      <c r="K17" s="108">
        <v>12.0</v>
      </c>
      <c r="L17" s="105">
        <v>0.0</v>
      </c>
      <c r="M17" s="105">
        <v>0.0</v>
      </c>
      <c r="N17" s="105">
        <v>88.0</v>
      </c>
      <c r="O17" s="58">
        <f t="shared" si="2"/>
        <v>715</v>
      </c>
    </row>
    <row r="18" ht="14.25" customHeight="1">
      <c r="A18" s="107">
        <v>17.0</v>
      </c>
      <c r="B18" s="104" t="s">
        <v>663</v>
      </c>
      <c r="C18" s="105">
        <v>205.0</v>
      </c>
      <c r="D18" s="105">
        <v>220.0</v>
      </c>
      <c r="E18" s="105">
        <v>4.0</v>
      </c>
      <c r="F18" s="105">
        <v>1.0</v>
      </c>
      <c r="G18" s="105">
        <v>22.0</v>
      </c>
      <c r="H18" s="105">
        <v>300.0</v>
      </c>
      <c r="I18" s="105">
        <v>8.0</v>
      </c>
      <c r="J18" s="105">
        <v>0.0</v>
      </c>
      <c r="K18" s="108">
        <v>11.0</v>
      </c>
      <c r="L18" s="105">
        <v>0.0</v>
      </c>
      <c r="M18" s="105">
        <v>886.0</v>
      </c>
      <c r="N18" s="105">
        <v>14.0</v>
      </c>
      <c r="O18" s="58">
        <f t="shared" si="2"/>
        <v>785</v>
      </c>
    </row>
    <row r="19" ht="14.25" customHeight="1">
      <c r="A19" s="107">
        <v>18.0</v>
      </c>
      <c r="B19" s="103" t="s">
        <v>665</v>
      </c>
      <c r="C19" s="106">
        <v>152.0</v>
      </c>
      <c r="D19" s="106">
        <v>249.0</v>
      </c>
      <c r="E19" s="106"/>
      <c r="F19" s="106">
        <v>2.0</v>
      </c>
      <c r="G19" s="106">
        <v>23.0</v>
      </c>
      <c r="H19" s="106">
        <v>0.0</v>
      </c>
      <c r="I19" s="106">
        <v>11.0</v>
      </c>
      <c r="J19" s="106">
        <v>2.0</v>
      </c>
      <c r="K19" s="106">
        <v>7.0</v>
      </c>
      <c r="L19" s="106">
        <v>0.0</v>
      </c>
      <c r="M19" s="106">
        <v>201.0</v>
      </c>
      <c r="N19" s="106">
        <v>60.0</v>
      </c>
      <c r="O19" s="58">
        <f t="shared" si="2"/>
        <v>506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58">
        <f t="shared" si="2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58">
        <f t="shared" si="2"/>
        <v>0</v>
      </c>
    </row>
    <row r="22" ht="14.25" customHeight="1">
      <c r="A22" s="107">
        <v>21.0</v>
      </c>
      <c r="B22" s="101" t="s">
        <v>669</v>
      </c>
      <c r="C22" s="102">
        <v>133.0</v>
      </c>
      <c r="D22" s="102">
        <v>417.0</v>
      </c>
      <c r="E22" s="102">
        <v>19.0</v>
      </c>
      <c r="F22" s="102">
        <v>3.0</v>
      </c>
      <c r="G22" s="102">
        <v>100.0</v>
      </c>
      <c r="H22" s="102">
        <v>4.0</v>
      </c>
      <c r="I22" s="102">
        <v>38.0</v>
      </c>
      <c r="J22" s="102">
        <v>10.0</v>
      </c>
      <c r="K22" s="102">
        <v>29.0</v>
      </c>
      <c r="L22" s="102">
        <v>0.0</v>
      </c>
      <c r="M22" s="102">
        <v>0.0</v>
      </c>
      <c r="N22" s="102">
        <v>7.0</v>
      </c>
      <c r="O22" s="58">
        <f t="shared" si="2"/>
        <v>760</v>
      </c>
    </row>
    <row r="23" ht="14.25" customHeight="1">
      <c r="A23" s="107">
        <v>22.0</v>
      </c>
      <c r="B23" s="101" t="s">
        <v>670</v>
      </c>
      <c r="C23" s="102">
        <v>226.0</v>
      </c>
      <c r="D23" s="102">
        <v>161.0</v>
      </c>
      <c r="E23" s="102">
        <v>3.0</v>
      </c>
      <c r="F23" s="102">
        <v>1.0</v>
      </c>
      <c r="G23" s="102">
        <v>35.0</v>
      </c>
      <c r="H23" s="102">
        <v>0.0</v>
      </c>
      <c r="I23" s="102">
        <v>1.0</v>
      </c>
      <c r="J23" s="102">
        <v>7.0</v>
      </c>
      <c r="K23" s="102">
        <v>10.0</v>
      </c>
      <c r="L23" s="102">
        <v>0.0</v>
      </c>
      <c r="M23" s="102">
        <v>0.0</v>
      </c>
      <c r="N23" s="102">
        <v>24.0</v>
      </c>
      <c r="O23" s="58">
        <f t="shared" si="2"/>
        <v>468</v>
      </c>
    </row>
    <row r="24" ht="14.25" customHeight="1">
      <c r="A24" s="107">
        <v>23.0</v>
      </c>
      <c r="B24" s="101" t="s">
        <v>672</v>
      </c>
      <c r="C24" s="102">
        <v>96.0</v>
      </c>
      <c r="D24" s="102">
        <v>205.0</v>
      </c>
      <c r="E24" s="102">
        <v>2.0</v>
      </c>
      <c r="F24" s="102">
        <v>0.0</v>
      </c>
      <c r="G24" s="102">
        <v>22.0</v>
      </c>
      <c r="H24" s="102">
        <v>109.0</v>
      </c>
      <c r="I24" s="102">
        <v>8.0</v>
      </c>
      <c r="J24" s="102">
        <v>2.0</v>
      </c>
      <c r="K24" s="102">
        <v>7.0</v>
      </c>
      <c r="L24" s="102">
        <v>0.0</v>
      </c>
      <c r="M24" s="102">
        <v>0.0</v>
      </c>
      <c r="N24" s="102">
        <v>44.0</v>
      </c>
      <c r="O24" s="58">
        <f t="shared" si="2"/>
        <v>495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8">
        <f t="shared" si="2"/>
        <v>0</v>
      </c>
    </row>
    <row r="26" ht="14.25" customHeight="1">
      <c r="A26" s="107">
        <v>25.0</v>
      </c>
      <c r="B26" s="101" t="s">
        <v>411</v>
      </c>
      <c r="C26" s="106">
        <v>9.0</v>
      </c>
      <c r="D26" s="106">
        <v>575.0</v>
      </c>
      <c r="E26" s="106">
        <v>0.0</v>
      </c>
      <c r="F26" s="106">
        <v>0.0</v>
      </c>
      <c r="G26" s="106">
        <v>0.0</v>
      </c>
      <c r="H26" s="106">
        <v>0.0</v>
      </c>
      <c r="I26" s="106">
        <v>0.0</v>
      </c>
      <c r="J26" s="106">
        <v>0.0</v>
      </c>
      <c r="K26" s="106">
        <v>0.0</v>
      </c>
      <c r="L26" s="106">
        <v>0.0</v>
      </c>
      <c r="M26" s="106">
        <v>0.0</v>
      </c>
      <c r="N26" s="106">
        <v>0.0</v>
      </c>
      <c r="O26" s="58">
        <f t="shared" si="2"/>
        <v>584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58">
        <f t="shared" si="2"/>
        <v>0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86">
        <f t="shared" si="2"/>
        <v>0</v>
      </c>
    </row>
    <row r="29" ht="14.25" customHeight="1">
      <c r="A29" s="107">
        <v>28.0</v>
      </c>
      <c r="B29" s="101" t="s">
        <v>411</v>
      </c>
      <c r="C29" s="102">
        <v>0.0</v>
      </c>
      <c r="D29" s="102">
        <v>979.0</v>
      </c>
      <c r="E29" s="102">
        <v>20.0</v>
      </c>
      <c r="F29" s="102">
        <v>5.0</v>
      </c>
      <c r="G29" s="102">
        <v>176.0</v>
      </c>
      <c r="H29" s="102">
        <v>580.0</v>
      </c>
      <c r="I29" s="102">
        <v>31.0</v>
      </c>
      <c r="J29" s="102">
        <v>15.0</v>
      </c>
      <c r="K29" s="102">
        <v>58.0</v>
      </c>
      <c r="L29" s="102">
        <v>0.0</v>
      </c>
      <c r="M29" s="102">
        <v>2387.0</v>
      </c>
      <c r="N29" s="117">
        <v>375.0</v>
      </c>
      <c r="O29" s="86">
        <f t="shared" si="2"/>
        <v>2239</v>
      </c>
    </row>
    <row r="30" ht="14.25" customHeight="1">
      <c r="A30" s="107">
        <v>29.0</v>
      </c>
      <c r="B30" s="101" t="s">
        <v>678</v>
      </c>
      <c r="C30" s="102">
        <v>338.0</v>
      </c>
      <c r="D30" s="102">
        <v>366.0</v>
      </c>
      <c r="E30" s="102">
        <v>9.0</v>
      </c>
      <c r="F30" s="102">
        <v>8.0</v>
      </c>
      <c r="G30" s="102">
        <v>81.0</v>
      </c>
      <c r="H30" s="102">
        <v>138.0</v>
      </c>
      <c r="I30" s="102">
        <v>16.0</v>
      </c>
      <c r="J30" s="102">
        <v>1.0</v>
      </c>
      <c r="K30" s="102">
        <v>27.0</v>
      </c>
      <c r="L30" s="102">
        <v>0.0</v>
      </c>
      <c r="M30" s="102">
        <v>119.0</v>
      </c>
      <c r="N30" s="102">
        <v>145.0</v>
      </c>
      <c r="O30" s="86">
        <f t="shared" si="2"/>
        <v>1129</v>
      </c>
    </row>
    <row r="31" ht="14.25" customHeight="1">
      <c r="A31" s="107">
        <v>30.0</v>
      </c>
      <c r="B31" s="103" t="s">
        <v>680</v>
      </c>
      <c r="C31" s="106">
        <v>146.0</v>
      </c>
      <c r="D31" s="106">
        <v>251.0</v>
      </c>
      <c r="E31" s="106">
        <v>6.0</v>
      </c>
      <c r="F31" s="106">
        <v>3.0</v>
      </c>
      <c r="G31" s="106">
        <v>49.0</v>
      </c>
      <c r="H31" s="106">
        <v>83.0</v>
      </c>
      <c r="I31" s="106">
        <v>13.0</v>
      </c>
      <c r="J31" s="106">
        <v>3.0</v>
      </c>
      <c r="K31" s="106">
        <v>8.0</v>
      </c>
      <c r="L31" s="106">
        <v>0.0</v>
      </c>
      <c r="M31" s="106">
        <v>0.0</v>
      </c>
      <c r="N31" s="106">
        <v>150.0</v>
      </c>
      <c r="O31" s="86">
        <f t="shared" si="2"/>
        <v>712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86">
        <f t="shared" si="2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>
        <f t="shared" si="2"/>
        <v>0</v>
      </c>
    </row>
    <row r="34" ht="28.5" customHeight="1">
      <c r="A34" s="87" t="s">
        <v>61</v>
      </c>
      <c r="B34" s="88"/>
      <c r="C34" s="89">
        <f t="shared" ref="C34:O34" si="3">C2+C3+C4+C5+C6+C7+C8+C9+C10+C11+C12+C13+C14+C15+C16+C17+C18+C19+C20+C21+C22+C23+C24+C25+C26+C27+C28+C29+C30+C31+C32+C33</f>
        <v>2966</v>
      </c>
      <c r="D34" s="89">
        <f t="shared" si="3"/>
        <v>4960</v>
      </c>
      <c r="E34" s="89">
        <f t="shared" si="3"/>
        <v>98</v>
      </c>
      <c r="F34" s="89">
        <f t="shared" si="3"/>
        <v>33</v>
      </c>
      <c r="G34" s="89">
        <f t="shared" si="3"/>
        <v>992</v>
      </c>
      <c r="H34" s="89">
        <f t="shared" si="3"/>
        <v>1444</v>
      </c>
      <c r="I34" s="89">
        <f t="shared" si="3"/>
        <v>194</v>
      </c>
      <c r="J34" s="89">
        <f t="shared" si="3"/>
        <v>63</v>
      </c>
      <c r="K34" s="89">
        <f t="shared" si="3"/>
        <v>283</v>
      </c>
      <c r="L34" s="89">
        <f t="shared" si="3"/>
        <v>0</v>
      </c>
      <c r="M34" s="89">
        <f t="shared" si="3"/>
        <v>5559</v>
      </c>
      <c r="N34" s="89">
        <f t="shared" si="3"/>
        <v>1040</v>
      </c>
      <c r="O34" s="89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625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634</v>
      </c>
      <c r="C2" s="68">
        <v>146.0</v>
      </c>
      <c r="D2" s="68">
        <v>255.0</v>
      </c>
      <c r="E2" s="68">
        <v>3.0</v>
      </c>
      <c r="F2" s="68">
        <v>2.0</v>
      </c>
      <c r="G2" s="68">
        <v>60.0</v>
      </c>
      <c r="H2" s="68">
        <v>59.0</v>
      </c>
      <c r="I2" s="68">
        <v>6.0</v>
      </c>
      <c r="J2" s="68">
        <v>2.0</v>
      </c>
      <c r="K2" s="68">
        <v>7.0</v>
      </c>
      <c r="L2" s="68">
        <v>0.0</v>
      </c>
      <c r="M2" s="68">
        <v>0.0</v>
      </c>
      <c r="N2" s="68">
        <v>39.0</v>
      </c>
      <c r="O2" s="58">
        <f t="shared" ref="O2:O32" si="1">C2+D2+E2+F2+G2+H2+I2+J2+K2+L2+N2</f>
        <v>579</v>
      </c>
    </row>
    <row r="3" ht="14.25" customHeight="1">
      <c r="A3" s="55">
        <v>2.0</v>
      </c>
      <c r="B3" s="99" t="s">
        <v>636</v>
      </c>
      <c r="C3" s="100">
        <v>91.0</v>
      </c>
      <c r="D3" s="100">
        <v>181.0</v>
      </c>
      <c r="E3" s="100">
        <v>4.0</v>
      </c>
      <c r="F3" s="100">
        <v>1.0</v>
      </c>
      <c r="G3" s="100">
        <v>71.0</v>
      </c>
      <c r="H3" s="100">
        <v>82.0</v>
      </c>
      <c r="I3" s="100">
        <v>4.0</v>
      </c>
      <c r="J3" s="100">
        <v>2.0</v>
      </c>
      <c r="K3" s="100">
        <v>16.0</v>
      </c>
      <c r="L3" s="100">
        <v>0.0</v>
      </c>
      <c r="M3" s="100">
        <v>0.0</v>
      </c>
      <c r="N3" s="100">
        <v>35.0</v>
      </c>
      <c r="O3" s="58">
        <f t="shared" si="1"/>
        <v>487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8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 t="s">
        <v>642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58">
        <f t="shared" si="1"/>
        <v>1331</v>
      </c>
    </row>
    <row r="7" ht="14.25" customHeight="1">
      <c r="A7" s="107">
        <v>6.0</v>
      </c>
      <c r="B7" s="95" t="s">
        <v>644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58">
        <f t="shared" si="1"/>
        <v>836</v>
      </c>
    </row>
    <row r="8" ht="14.25" customHeight="1">
      <c r="A8" s="107">
        <v>7.0</v>
      </c>
      <c r="B8" s="95" t="s">
        <v>646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58">
        <f t="shared" si="1"/>
        <v>276</v>
      </c>
    </row>
    <row r="9" ht="14.25" customHeight="1">
      <c r="A9" s="107">
        <v>8.0</v>
      </c>
      <c r="B9" s="95" t="s">
        <v>649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58">
        <f t="shared" si="1"/>
        <v>397</v>
      </c>
    </row>
    <row r="10" ht="14.25" customHeight="1">
      <c r="A10" s="107">
        <v>9.0</v>
      </c>
      <c r="B10" s="104" t="s">
        <v>650</v>
      </c>
      <c r="C10" s="105">
        <v>63.0</v>
      </c>
      <c r="D10" s="105">
        <v>105.0</v>
      </c>
      <c r="E10" s="105">
        <v>3.0</v>
      </c>
      <c r="F10" s="105">
        <v>2.0</v>
      </c>
      <c r="G10" s="105">
        <v>24.0</v>
      </c>
      <c r="H10" s="105">
        <v>98.0</v>
      </c>
      <c r="I10" s="105">
        <v>8.0</v>
      </c>
      <c r="J10" s="105">
        <v>1.0</v>
      </c>
      <c r="K10" s="105">
        <v>7.0</v>
      </c>
      <c r="L10" s="105">
        <v>0.0</v>
      </c>
      <c r="M10" s="105">
        <v>3880.0</v>
      </c>
      <c r="N10" s="105">
        <v>6.0</v>
      </c>
      <c r="O10" s="58">
        <f t="shared" si="1"/>
        <v>317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58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8">
        <f t="shared" si="1"/>
        <v>0</v>
      </c>
    </row>
    <row r="13" ht="14.25" customHeight="1">
      <c r="A13" s="107">
        <v>12.0</v>
      </c>
      <c r="B13" s="101" t="s">
        <v>655</v>
      </c>
      <c r="C13" s="106">
        <v>88.0</v>
      </c>
      <c r="D13" s="106">
        <v>242.0</v>
      </c>
      <c r="E13" s="106">
        <v>21.0</v>
      </c>
      <c r="F13" s="106">
        <v>3.0</v>
      </c>
      <c r="G13" s="106">
        <v>138.0</v>
      </c>
      <c r="H13" s="106">
        <v>284.0</v>
      </c>
      <c r="I13" s="106">
        <v>22.0</v>
      </c>
      <c r="J13" s="106">
        <v>4.0</v>
      </c>
      <c r="K13" s="106">
        <v>23.0</v>
      </c>
      <c r="L13" s="106">
        <v>0.0</v>
      </c>
      <c r="M13" s="106">
        <v>748.0</v>
      </c>
      <c r="N13" s="106">
        <v>19.0</v>
      </c>
      <c r="O13" s="58">
        <f t="shared" si="1"/>
        <v>844</v>
      </c>
    </row>
    <row r="14" ht="14.25" customHeight="1">
      <c r="A14" s="107">
        <v>13.0</v>
      </c>
      <c r="B14" s="101" t="s">
        <v>658</v>
      </c>
      <c r="C14" s="102">
        <v>175.0</v>
      </c>
      <c r="D14" s="102">
        <v>73.0</v>
      </c>
      <c r="E14" s="102">
        <v>4.0</v>
      </c>
      <c r="F14" s="102">
        <v>3.0</v>
      </c>
      <c r="G14" s="102">
        <v>50.0</v>
      </c>
      <c r="H14" s="102">
        <v>149.0</v>
      </c>
      <c r="I14" s="102">
        <v>7.0</v>
      </c>
      <c r="J14" s="102">
        <v>2.0</v>
      </c>
      <c r="K14" s="102">
        <v>9.0</v>
      </c>
      <c r="L14" s="102">
        <v>0.0</v>
      </c>
      <c r="M14" s="102">
        <v>89.0</v>
      </c>
      <c r="N14" s="102">
        <v>11.0</v>
      </c>
      <c r="O14" s="58">
        <f t="shared" si="1"/>
        <v>483</v>
      </c>
    </row>
    <row r="15" ht="14.25" customHeight="1">
      <c r="A15" s="107">
        <v>14.0</v>
      </c>
      <c r="B15" s="101" t="s">
        <v>660</v>
      </c>
      <c r="C15" s="102">
        <v>71.0</v>
      </c>
      <c r="D15" s="102">
        <v>98.0</v>
      </c>
      <c r="E15" s="102">
        <v>4.0</v>
      </c>
      <c r="F15" s="102">
        <v>0.0</v>
      </c>
      <c r="G15" s="102">
        <v>21.0</v>
      </c>
      <c r="H15" s="102">
        <v>85.0</v>
      </c>
      <c r="I15" s="102">
        <v>9.0</v>
      </c>
      <c r="J15" s="102">
        <v>1.0</v>
      </c>
      <c r="K15" s="102">
        <v>2.0</v>
      </c>
      <c r="L15" s="102">
        <v>0.0</v>
      </c>
      <c r="M15" s="102">
        <v>0.0</v>
      </c>
      <c r="N15" s="102">
        <v>79.0</v>
      </c>
      <c r="O15" s="58">
        <f t="shared" si="1"/>
        <v>370</v>
      </c>
    </row>
    <row r="16" ht="14.25" customHeight="1">
      <c r="A16" s="107">
        <v>15.0</v>
      </c>
      <c r="B16" s="101" t="s">
        <v>662</v>
      </c>
      <c r="C16" s="102">
        <v>66.0</v>
      </c>
      <c r="D16" s="102">
        <v>59.0</v>
      </c>
      <c r="E16" s="102">
        <v>9.0</v>
      </c>
      <c r="F16" s="102">
        <v>0.0</v>
      </c>
      <c r="G16" s="102">
        <v>15.0</v>
      </c>
      <c r="H16" s="102">
        <v>83.0</v>
      </c>
      <c r="I16" s="102">
        <v>1.0</v>
      </c>
      <c r="J16" s="102">
        <v>0.0</v>
      </c>
      <c r="K16" s="102">
        <v>10.0</v>
      </c>
      <c r="L16" s="102">
        <v>0.0</v>
      </c>
      <c r="M16" s="102">
        <v>596.0</v>
      </c>
      <c r="N16" s="102">
        <v>24.0</v>
      </c>
      <c r="O16" s="58">
        <f t="shared" si="1"/>
        <v>267</v>
      </c>
    </row>
    <row r="17" ht="14.25" customHeight="1">
      <c r="A17" s="107">
        <v>16.0</v>
      </c>
      <c r="B17" s="104" t="s">
        <v>664</v>
      </c>
      <c r="C17" s="105">
        <v>54.0</v>
      </c>
      <c r="D17" s="105">
        <v>50.0</v>
      </c>
      <c r="E17" s="105">
        <v>4.0</v>
      </c>
      <c r="F17" s="105">
        <v>0.0</v>
      </c>
      <c r="G17" s="105">
        <v>15.0</v>
      </c>
      <c r="H17" s="105">
        <v>71.0</v>
      </c>
      <c r="I17" s="105">
        <v>7.0</v>
      </c>
      <c r="J17" s="105">
        <v>0.0</v>
      </c>
      <c r="K17" s="108">
        <v>14.0</v>
      </c>
      <c r="L17" s="105">
        <v>0.0</v>
      </c>
      <c r="M17" s="105">
        <v>0.0</v>
      </c>
      <c r="N17" s="105">
        <v>39.0</v>
      </c>
      <c r="O17" s="58">
        <f t="shared" si="1"/>
        <v>254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58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8">
        <f t="shared" si="1"/>
        <v>0</v>
      </c>
    </row>
    <row r="20" ht="14.25" customHeight="1">
      <c r="A20" s="107">
        <v>19.0</v>
      </c>
      <c r="B20" s="101" t="s">
        <v>667</v>
      </c>
      <c r="C20" s="102">
        <v>59.0</v>
      </c>
      <c r="D20" s="102">
        <v>122.0</v>
      </c>
      <c r="E20" s="102">
        <v>22.0</v>
      </c>
      <c r="F20" s="102">
        <v>1.0</v>
      </c>
      <c r="G20" s="102">
        <v>31.0</v>
      </c>
      <c r="H20" s="102">
        <v>178.0</v>
      </c>
      <c r="I20" s="102">
        <v>7.0</v>
      </c>
      <c r="J20" s="102">
        <v>2.0</v>
      </c>
      <c r="K20" s="102">
        <v>14.0</v>
      </c>
      <c r="L20" s="102">
        <v>0.0</v>
      </c>
      <c r="M20" s="102">
        <v>224.0</v>
      </c>
      <c r="N20" s="102">
        <v>44.0</v>
      </c>
      <c r="O20" s="58">
        <f t="shared" si="1"/>
        <v>480</v>
      </c>
    </row>
    <row r="21" ht="14.25" customHeight="1">
      <c r="A21" s="107">
        <v>20.0</v>
      </c>
      <c r="B21" s="103" t="s">
        <v>668</v>
      </c>
      <c r="C21" s="102">
        <v>101.0</v>
      </c>
      <c r="D21" s="102">
        <v>47.0</v>
      </c>
      <c r="E21" s="102">
        <v>1.0</v>
      </c>
      <c r="F21" s="102">
        <v>0.0</v>
      </c>
      <c r="G21" s="102">
        <v>11.0</v>
      </c>
      <c r="H21" s="102">
        <v>49.0</v>
      </c>
      <c r="I21" s="102">
        <v>6.0</v>
      </c>
      <c r="J21" s="102">
        <v>0.0</v>
      </c>
      <c r="K21" s="102">
        <v>8.0</v>
      </c>
      <c r="L21" s="102">
        <v>0.0</v>
      </c>
      <c r="M21" s="102"/>
      <c r="N21" s="102">
        <v>12.0</v>
      </c>
      <c r="O21" s="58">
        <f t="shared" si="1"/>
        <v>235</v>
      </c>
    </row>
    <row r="22" ht="14.25" customHeight="1">
      <c r="A22" s="107">
        <v>21.0</v>
      </c>
      <c r="B22" s="101" t="s">
        <v>671</v>
      </c>
      <c r="C22" s="102">
        <v>56.0</v>
      </c>
      <c r="D22" s="102">
        <v>34.0</v>
      </c>
      <c r="E22" s="102">
        <v>7.0</v>
      </c>
      <c r="F22" s="102">
        <v>0.0</v>
      </c>
      <c r="G22" s="102">
        <v>13.0</v>
      </c>
      <c r="H22" s="102">
        <v>73.0</v>
      </c>
      <c r="I22" s="102">
        <v>3.0</v>
      </c>
      <c r="J22" s="102">
        <v>0.0</v>
      </c>
      <c r="K22" s="102">
        <v>2.0</v>
      </c>
      <c r="L22" s="102">
        <v>0.0</v>
      </c>
      <c r="M22" s="102">
        <v>0.0</v>
      </c>
      <c r="N22" s="102">
        <v>33.0</v>
      </c>
      <c r="O22" s="58">
        <f t="shared" si="1"/>
        <v>221</v>
      </c>
    </row>
    <row r="23" ht="14.25" customHeight="1">
      <c r="A23" s="107">
        <v>22.0</v>
      </c>
      <c r="B23" s="101" t="s">
        <v>673</v>
      </c>
      <c r="C23" s="102">
        <v>46.0</v>
      </c>
      <c r="D23" s="102">
        <v>29.0</v>
      </c>
      <c r="E23" s="102">
        <v>10.0</v>
      </c>
      <c r="F23" s="102">
        <v>0.0</v>
      </c>
      <c r="G23" s="102">
        <v>7.0</v>
      </c>
      <c r="H23" s="102">
        <v>50.0</v>
      </c>
      <c r="I23" s="102">
        <v>4.0</v>
      </c>
      <c r="J23" s="102">
        <v>1.0</v>
      </c>
      <c r="K23" s="102">
        <v>1.0</v>
      </c>
      <c r="L23" s="102">
        <v>0.0</v>
      </c>
      <c r="M23" s="102">
        <v>0.0</v>
      </c>
      <c r="N23" s="102">
        <v>11.0</v>
      </c>
      <c r="O23" s="58">
        <f t="shared" si="1"/>
        <v>159</v>
      </c>
    </row>
    <row r="24" ht="14.25" customHeight="1">
      <c r="A24" s="107">
        <v>23.0</v>
      </c>
      <c r="B24" s="101" t="s">
        <v>674</v>
      </c>
      <c r="C24" s="102">
        <v>87.0</v>
      </c>
      <c r="D24" s="102">
        <v>13.0</v>
      </c>
      <c r="E24" s="102">
        <v>6.0</v>
      </c>
      <c r="F24" s="102">
        <v>0.0</v>
      </c>
      <c r="G24" s="102">
        <v>7.0</v>
      </c>
      <c r="H24" s="102">
        <v>39.0</v>
      </c>
      <c r="I24" s="102">
        <v>3.0</v>
      </c>
      <c r="J24" s="102">
        <v>2.0</v>
      </c>
      <c r="K24" s="102">
        <v>4.0</v>
      </c>
      <c r="L24" s="102">
        <v>0.0</v>
      </c>
      <c r="M24" s="102">
        <v>0.0</v>
      </c>
      <c r="N24" s="102">
        <v>44.0</v>
      </c>
      <c r="O24" s="58">
        <f t="shared" si="1"/>
        <v>205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8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8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58">
        <f t="shared" si="1"/>
        <v>0</v>
      </c>
    </row>
    <row r="28" ht="14.25" customHeight="1">
      <c r="A28" s="107">
        <v>27.0</v>
      </c>
      <c r="B28" s="104" t="s">
        <v>675</v>
      </c>
      <c r="C28" s="102">
        <v>85.0</v>
      </c>
      <c r="D28" s="102">
        <v>96.0</v>
      </c>
      <c r="E28" s="102">
        <v>3.0</v>
      </c>
      <c r="F28" s="102">
        <v>0.0</v>
      </c>
      <c r="G28" s="102">
        <v>29.0</v>
      </c>
      <c r="H28" s="102">
        <v>313.0</v>
      </c>
      <c r="I28" s="102">
        <v>7.0</v>
      </c>
      <c r="J28" s="102">
        <v>4.0</v>
      </c>
      <c r="K28" s="102">
        <v>5.0</v>
      </c>
      <c r="L28" s="102">
        <v>0.0</v>
      </c>
      <c r="M28" s="102">
        <v>0.0</v>
      </c>
      <c r="N28" s="102">
        <v>2.0</v>
      </c>
      <c r="O28" s="58">
        <f t="shared" si="1"/>
        <v>544</v>
      </c>
    </row>
    <row r="29" ht="14.25" customHeight="1">
      <c r="A29" s="107">
        <v>28.0</v>
      </c>
      <c r="B29" s="101" t="s">
        <v>676</v>
      </c>
      <c r="C29" s="102">
        <v>50.0</v>
      </c>
      <c r="D29" s="102">
        <v>55.0</v>
      </c>
      <c r="E29" s="102">
        <v>47.0</v>
      </c>
      <c r="F29" s="102">
        <v>0.0</v>
      </c>
      <c r="G29" s="102">
        <v>9.0</v>
      </c>
      <c r="H29" s="102">
        <v>32.0</v>
      </c>
      <c r="I29" s="102">
        <v>6.0</v>
      </c>
      <c r="J29" s="102">
        <v>1.0</v>
      </c>
      <c r="K29" s="102">
        <v>1.0</v>
      </c>
      <c r="L29" s="102">
        <v>0.0</v>
      </c>
      <c r="M29" s="102">
        <v>888.0</v>
      </c>
      <c r="N29" s="117">
        <v>5.0</v>
      </c>
      <c r="O29" s="58">
        <f t="shared" si="1"/>
        <v>206</v>
      </c>
    </row>
    <row r="30" ht="14.25" customHeight="1">
      <c r="A30" s="107">
        <v>29.0</v>
      </c>
      <c r="B30" s="101" t="s">
        <v>677</v>
      </c>
      <c r="C30" s="102">
        <v>51.0</v>
      </c>
      <c r="D30" s="102">
        <v>62.0</v>
      </c>
      <c r="E30" s="102">
        <v>9.0</v>
      </c>
      <c r="F30" s="102">
        <v>0.0</v>
      </c>
      <c r="G30" s="102">
        <v>12.0</v>
      </c>
      <c r="H30" s="102">
        <v>33.0</v>
      </c>
      <c r="I30" s="102">
        <v>3.0</v>
      </c>
      <c r="J30" s="102">
        <v>4.0</v>
      </c>
      <c r="K30" s="102">
        <v>3.0</v>
      </c>
      <c r="L30" s="102">
        <v>0.0</v>
      </c>
      <c r="M30" s="102">
        <v>0.0</v>
      </c>
      <c r="N30" s="102">
        <v>16.0</v>
      </c>
      <c r="O30" s="58">
        <f t="shared" si="1"/>
        <v>193</v>
      </c>
    </row>
    <row r="31" ht="14.25" customHeight="1">
      <c r="A31" s="107">
        <v>30.0</v>
      </c>
      <c r="B31" s="103" t="s">
        <v>679</v>
      </c>
      <c r="C31" s="106">
        <v>54.0</v>
      </c>
      <c r="D31" s="106">
        <v>99.0</v>
      </c>
      <c r="E31" s="106">
        <v>10.0</v>
      </c>
      <c r="F31" s="106">
        <v>0.0</v>
      </c>
      <c r="G31" s="106">
        <v>8.0</v>
      </c>
      <c r="H31" s="106">
        <v>30.0</v>
      </c>
      <c r="I31" s="106">
        <v>8.0</v>
      </c>
      <c r="J31" s="106">
        <v>0.0</v>
      </c>
      <c r="K31" s="106">
        <v>1.0</v>
      </c>
      <c r="L31" s="106">
        <v>0.0</v>
      </c>
      <c r="M31" s="106">
        <v>0.0</v>
      </c>
      <c r="N31" s="106">
        <v>22.0</v>
      </c>
      <c r="O31" s="58">
        <f t="shared" si="1"/>
        <v>232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1772</v>
      </c>
      <c r="D34" s="89">
        <f t="shared" ref="D34:O34" si="2">D2+D3+D4+D5+D6+D7+D8+D9+D10+D11+D12+D13+D14+D15+D16+D17+D18+D19+D20+D21+D22+D23+D24+D25+D26+D27+D28+D29+D30+D31+D32+D33</f>
        <v>2670</v>
      </c>
      <c r="E34" s="89">
        <f t="shared" si="2"/>
        <v>204</v>
      </c>
      <c r="F34" s="89">
        <f t="shared" si="2"/>
        <v>17</v>
      </c>
      <c r="G34" s="89">
        <f t="shared" si="2"/>
        <v>747</v>
      </c>
      <c r="H34" s="89">
        <f t="shared" si="2"/>
        <v>2551</v>
      </c>
      <c r="I34" s="89">
        <f t="shared" si="2"/>
        <v>155</v>
      </c>
      <c r="J34" s="89">
        <f t="shared" si="2"/>
        <v>36</v>
      </c>
      <c r="K34" s="89">
        <f t="shared" si="2"/>
        <v>179</v>
      </c>
      <c r="L34" s="89">
        <f t="shared" si="2"/>
        <v>0</v>
      </c>
      <c r="M34" s="89">
        <f t="shared" si="2"/>
        <v>7109</v>
      </c>
      <c r="N34" s="89">
        <f t="shared" si="2"/>
        <v>585</v>
      </c>
      <c r="O34" s="89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0" t="s">
        <v>14</v>
      </c>
      <c r="C2" s="11"/>
      <c r="D2" s="11"/>
      <c r="E2" s="11"/>
      <c r="F2" s="11"/>
      <c r="G2" s="11"/>
      <c r="H2" s="11"/>
      <c r="I2" s="11"/>
      <c r="J2" s="15">
        <f t="shared" ref="J2:J32" si="1">C2+D2+E2+F2+G2+H2+I2</f>
        <v>0</v>
      </c>
      <c r="K2" s="7"/>
    </row>
    <row r="3">
      <c r="A3" s="9">
        <v>2.0</v>
      </c>
      <c r="B3" s="10" t="s">
        <v>16</v>
      </c>
      <c r="C3" s="14">
        <v>186.0</v>
      </c>
      <c r="D3" s="14">
        <v>20.0</v>
      </c>
      <c r="E3" s="14">
        <v>146.0</v>
      </c>
      <c r="F3" s="14">
        <v>2.0</v>
      </c>
      <c r="G3" s="14">
        <v>0.0</v>
      </c>
      <c r="H3" s="14">
        <v>0.0</v>
      </c>
      <c r="I3" s="14">
        <v>1.0</v>
      </c>
      <c r="J3" s="15">
        <f t="shared" si="1"/>
        <v>355</v>
      </c>
      <c r="K3" s="7"/>
    </row>
    <row r="4">
      <c r="A4" s="9">
        <v>3.0</v>
      </c>
      <c r="B4" s="10" t="s">
        <v>18</v>
      </c>
      <c r="C4" s="14">
        <v>83.0</v>
      </c>
      <c r="D4" s="14">
        <v>6.0</v>
      </c>
      <c r="E4" s="14">
        <v>7.0</v>
      </c>
      <c r="F4" s="14">
        <v>0.0</v>
      </c>
      <c r="G4" s="14">
        <v>0.0</v>
      </c>
      <c r="H4" s="14">
        <v>0.0</v>
      </c>
      <c r="I4" s="14">
        <v>3.0</v>
      </c>
      <c r="J4" s="15">
        <f t="shared" si="1"/>
        <v>99</v>
      </c>
      <c r="K4" s="7"/>
    </row>
    <row r="5">
      <c r="A5" s="9">
        <v>4.0</v>
      </c>
      <c r="B5" s="10" t="s">
        <v>19</v>
      </c>
      <c r="C5" s="14">
        <v>86.0</v>
      </c>
      <c r="D5" s="14">
        <v>16.0</v>
      </c>
      <c r="E5" s="14">
        <v>17.0</v>
      </c>
      <c r="F5" s="14">
        <v>0.0</v>
      </c>
      <c r="G5" s="14">
        <v>0.0</v>
      </c>
      <c r="H5" s="14">
        <v>0.0</v>
      </c>
      <c r="I5" s="14">
        <v>0.0</v>
      </c>
      <c r="J5" s="15">
        <f t="shared" si="1"/>
        <v>119</v>
      </c>
      <c r="K5" s="7"/>
    </row>
    <row r="6">
      <c r="A6" s="9">
        <v>5.0</v>
      </c>
      <c r="B6" s="10" t="s">
        <v>20</v>
      </c>
      <c r="C6" s="14">
        <v>88.0</v>
      </c>
      <c r="D6" s="14">
        <v>7.0</v>
      </c>
      <c r="E6" s="14">
        <v>17.0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112</v>
      </c>
      <c r="K6" s="7"/>
    </row>
    <row r="7">
      <c r="A7" s="9">
        <v>6.0</v>
      </c>
      <c r="B7" s="17" t="s">
        <v>17</v>
      </c>
      <c r="C7" s="11"/>
      <c r="D7" s="11"/>
      <c r="E7" s="11"/>
      <c r="F7" s="11"/>
      <c r="G7" s="11"/>
      <c r="H7" s="11"/>
      <c r="I7" s="11"/>
      <c r="J7" s="15">
        <f t="shared" si="1"/>
        <v>0</v>
      </c>
      <c r="K7" s="7"/>
    </row>
    <row r="8">
      <c r="A8" s="9">
        <v>7.0</v>
      </c>
      <c r="B8" s="17" t="s">
        <v>21</v>
      </c>
      <c r="C8" s="11"/>
      <c r="D8" s="11"/>
      <c r="E8" s="11"/>
      <c r="F8" s="11"/>
      <c r="G8" s="11"/>
      <c r="H8" s="11"/>
      <c r="I8" s="11"/>
      <c r="J8" s="15">
        <f t="shared" si="1"/>
        <v>0</v>
      </c>
      <c r="K8" s="7"/>
    </row>
    <row r="9">
      <c r="A9" s="9">
        <v>8.0</v>
      </c>
      <c r="B9" s="10" t="s">
        <v>24</v>
      </c>
      <c r="C9" s="14">
        <v>258.0</v>
      </c>
      <c r="D9" s="14">
        <v>19.0</v>
      </c>
      <c r="E9" s="14">
        <v>65.0</v>
      </c>
      <c r="F9" s="14">
        <v>0.0</v>
      </c>
      <c r="G9" s="14">
        <v>0.0</v>
      </c>
      <c r="H9" s="14">
        <v>0.0</v>
      </c>
      <c r="I9" s="14">
        <v>4.0</v>
      </c>
      <c r="J9" s="15">
        <f t="shared" si="1"/>
        <v>346</v>
      </c>
      <c r="K9" s="7"/>
    </row>
    <row r="10">
      <c r="A10" s="9">
        <v>9.0</v>
      </c>
      <c r="B10" s="10" t="s">
        <v>26</v>
      </c>
      <c r="C10" s="20">
        <v>144.0</v>
      </c>
      <c r="D10" s="20">
        <v>5.0</v>
      </c>
      <c r="E10" s="20">
        <v>15.0</v>
      </c>
      <c r="F10" s="20">
        <v>205.0</v>
      </c>
      <c r="G10" s="20">
        <v>0.0</v>
      </c>
      <c r="H10" s="20">
        <v>0.0</v>
      </c>
      <c r="I10" s="20">
        <v>10.0</v>
      </c>
      <c r="J10" s="15">
        <f t="shared" si="1"/>
        <v>379</v>
      </c>
      <c r="K10" s="7"/>
    </row>
    <row r="11">
      <c r="A11" s="9">
        <v>10.0</v>
      </c>
      <c r="B11" s="10" t="s">
        <v>30</v>
      </c>
      <c r="C11" s="20">
        <v>357.0</v>
      </c>
      <c r="D11" s="20">
        <v>7.0</v>
      </c>
      <c r="E11" s="20">
        <v>8.0</v>
      </c>
      <c r="F11" s="20">
        <v>0.0</v>
      </c>
      <c r="G11" s="20">
        <v>0.0</v>
      </c>
      <c r="H11" s="20">
        <v>0.0</v>
      </c>
      <c r="I11" s="20">
        <v>0.0</v>
      </c>
      <c r="J11" s="15">
        <f t="shared" si="1"/>
        <v>372</v>
      </c>
      <c r="K11" s="7"/>
    </row>
    <row r="12">
      <c r="A12" s="9">
        <v>11.0</v>
      </c>
      <c r="B12" s="10" t="s">
        <v>31</v>
      </c>
      <c r="C12" s="14">
        <v>296.0</v>
      </c>
      <c r="D12" s="14">
        <v>2.0</v>
      </c>
      <c r="E12" s="14">
        <v>11.0</v>
      </c>
      <c r="F12" s="14">
        <v>5.0</v>
      </c>
      <c r="G12" s="14">
        <v>0.0</v>
      </c>
      <c r="H12" s="14">
        <v>0.0</v>
      </c>
      <c r="I12" s="14">
        <v>24.0</v>
      </c>
      <c r="J12" s="15">
        <f t="shared" si="1"/>
        <v>338</v>
      </c>
      <c r="K12" s="7"/>
    </row>
    <row r="13">
      <c r="A13" s="9">
        <v>12.0</v>
      </c>
      <c r="B13" s="10" t="s">
        <v>32</v>
      </c>
      <c r="C13" s="11"/>
      <c r="D13" s="11"/>
      <c r="E13" s="11"/>
      <c r="F13" s="11"/>
      <c r="G13" s="11"/>
      <c r="H13" s="11"/>
      <c r="I13" s="11"/>
      <c r="J13" s="15">
        <f t="shared" si="1"/>
        <v>0</v>
      </c>
      <c r="K13" s="7"/>
    </row>
    <row r="14">
      <c r="A14" s="9">
        <v>13.0</v>
      </c>
      <c r="B14" s="17" t="s">
        <v>17</v>
      </c>
      <c r="C14" s="11"/>
      <c r="D14" s="11"/>
      <c r="E14" s="11"/>
      <c r="F14" s="11"/>
      <c r="G14" s="11"/>
      <c r="H14" s="11"/>
      <c r="I14" s="11"/>
      <c r="J14" s="15">
        <f t="shared" si="1"/>
        <v>0</v>
      </c>
      <c r="K14" s="7"/>
    </row>
    <row r="15">
      <c r="A15" s="9">
        <v>14.0</v>
      </c>
      <c r="B15" s="17" t="s">
        <v>21</v>
      </c>
      <c r="C15" s="11"/>
      <c r="D15" s="11"/>
      <c r="E15" s="11"/>
      <c r="F15" s="11"/>
      <c r="G15" s="11"/>
      <c r="H15" s="11"/>
      <c r="I15" s="11"/>
      <c r="J15" s="15">
        <f t="shared" si="1"/>
        <v>0</v>
      </c>
      <c r="K15" s="7"/>
    </row>
    <row r="16">
      <c r="A16" s="9">
        <v>15.0</v>
      </c>
      <c r="B16" s="10" t="s">
        <v>35</v>
      </c>
      <c r="C16" s="14">
        <v>772.0</v>
      </c>
      <c r="D16" s="14">
        <v>14.0</v>
      </c>
      <c r="E16" s="14">
        <v>42.0</v>
      </c>
      <c r="F16" s="14">
        <v>78.0</v>
      </c>
      <c r="G16" s="14">
        <v>0.0</v>
      </c>
      <c r="H16" s="14">
        <v>0.0</v>
      </c>
      <c r="I16" s="14">
        <v>6.0</v>
      </c>
      <c r="J16" s="15">
        <f t="shared" si="1"/>
        <v>912</v>
      </c>
      <c r="K16" s="7"/>
    </row>
    <row r="17">
      <c r="A17" s="9">
        <v>16.0</v>
      </c>
      <c r="B17" s="10" t="s">
        <v>38</v>
      </c>
      <c r="C17" s="20">
        <v>517.0</v>
      </c>
      <c r="D17" s="20">
        <v>4.0</v>
      </c>
      <c r="E17" s="20">
        <v>6.0</v>
      </c>
      <c r="F17" s="20">
        <v>3.0</v>
      </c>
      <c r="G17" s="20">
        <v>0.0</v>
      </c>
      <c r="H17" s="20">
        <v>0.0</v>
      </c>
      <c r="I17" s="20">
        <v>3.0</v>
      </c>
      <c r="J17" s="15">
        <f t="shared" si="1"/>
        <v>533</v>
      </c>
      <c r="K17" s="7"/>
    </row>
    <row r="18">
      <c r="A18" s="9">
        <v>17.0</v>
      </c>
      <c r="B18" s="10" t="s">
        <v>40</v>
      </c>
      <c r="C18" s="20">
        <v>452.0</v>
      </c>
      <c r="D18" s="20">
        <v>77.0</v>
      </c>
      <c r="E18" s="20">
        <v>5.0</v>
      </c>
      <c r="F18" s="20">
        <v>3.0</v>
      </c>
      <c r="G18" s="20">
        <v>0.0</v>
      </c>
      <c r="H18" s="20">
        <v>4.0</v>
      </c>
      <c r="I18" s="20">
        <v>2.0</v>
      </c>
      <c r="J18" s="15">
        <f t="shared" si="1"/>
        <v>543</v>
      </c>
      <c r="K18" s="7"/>
    </row>
    <row r="19">
      <c r="A19" s="9">
        <v>18.0</v>
      </c>
      <c r="B19" s="10" t="s">
        <v>41</v>
      </c>
      <c r="C19" s="14">
        <v>718.0</v>
      </c>
      <c r="D19" s="14">
        <v>6.0</v>
      </c>
      <c r="E19" s="14">
        <v>6.0</v>
      </c>
      <c r="F19" s="14">
        <v>2.0</v>
      </c>
      <c r="G19" s="14">
        <v>0.0</v>
      </c>
      <c r="H19" s="14">
        <v>0.0</v>
      </c>
      <c r="I19" s="14">
        <v>3.0</v>
      </c>
      <c r="J19" s="15">
        <f t="shared" si="1"/>
        <v>735</v>
      </c>
      <c r="K19" s="7"/>
    </row>
    <row r="20">
      <c r="A20" s="9">
        <v>19.0</v>
      </c>
      <c r="B20" s="10" t="s">
        <v>42</v>
      </c>
      <c r="C20" s="14">
        <v>824.0</v>
      </c>
      <c r="D20" s="14">
        <v>10.0</v>
      </c>
      <c r="E20" s="14">
        <v>6.0</v>
      </c>
      <c r="F20" s="14">
        <v>0.0</v>
      </c>
      <c r="G20" s="14">
        <v>0.0</v>
      </c>
      <c r="H20" s="14">
        <v>0.0</v>
      </c>
      <c r="I20" s="14">
        <v>10.0</v>
      </c>
      <c r="J20" s="15">
        <f t="shared" si="1"/>
        <v>850</v>
      </c>
      <c r="K20" s="7"/>
    </row>
    <row r="21">
      <c r="A21" s="9">
        <v>20.0</v>
      </c>
      <c r="B21" s="17" t="s">
        <v>17</v>
      </c>
      <c r="C21" s="11"/>
      <c r="D21" s="11"/>
      <c r="E21" s="11"/>
      <c r="F21" s="11"/>
      <c r="G21" s="11"/>
      <c r="H21" s="11"/>
      <c r="I21" s="11"/>
      <c r="J21" s="15">
        <f t="shared" si="1"/>
        <v>0</v>
      </c>
      <c r="K21" s="7"/>
    </row>
    <row r="22">
      <c r="A22" s="9">
        <v>21.0</v>
      </c>
      <c r="B22" s="17" t="s">
        <v>21</v>
      </c>
      <c r="C22" s="11"/>
      <c r="D22" s="11"/>
      <c r="E22" s="11"/>
      <c r="F22" s="11"/>
      <c r="G22" s="11"/>
      <c r="H22" s="11"/>
      <c r="I22" s="11"/>
      <c r="J22" s="15">
        <f t="shared" si="1"/>
        <v>0</v>
      </c>
      <c r="K22" s="7"/>
    </row>
    <row r="23">
      <c r="A23" s="9">
        <v>22.0</v>
      </c>
      <c r="B23" s="10" t="s">
        <v>46</v>
      </c>
      <c r="C23" s="14">
        <v>5067.0</v>
      </c>
      <c r="D23" s="14">
        <v>17.0</v>
      </c>
      <c r="E23" s="14">
        <v>18.0</v>
      </c>
      <c r="F23" s="14">
        <v>79.0</v>
      </c>
      <c r="G23" s="14">
        <v>0.0</v>
      </c>
      <c r="H23" s="14">
        <v>0.0</v>
      </c>
      <c r="I23" s="14">
        <v>9.0</v>
      </c>
      <c r="J23" s="15">
        <f t="shared" si="1"/>
        <v>5190</v>
      </c>
      <c r="K23" s="7"/>
    </row>
    <row r="24">
      <c r="A24" s="9">
        <v>23.0</v>
      </c>
      <c r="B24" s="10" t="s">
        <v>48</v>
      </c>
      <c r="C24" s="20">
        <v>3823.0</v>
      </c>
      <c r="D24" s="20">
        <v>9.0</v>
      </c>
      <c r="E24" s="20">
        <v>6.0</v>
      </c>
      <c r="F24" s="20">
        <v>3.0</v>
      </c>
      <c r="G24" s="20">
        <v>0.0</v>
      </c>
      <c r="H24" s="20">
        <v>0.0</v>
      </c>
      <c r="I24" s="20">
        <v>27.0</v>
      </c>
      <c r="J24" s="15">
        <f t="shared" si="1"/>
        <v>3868</v>
      </c>
      <c r="K24" s="7"/>
    </row>
    <row r="25">
      <c r="A25" s="9">
        <v>24.0</v>
      </c>
      <c r="B25" s="10" t="s">
        <v>50</v>
      </c>
      <c r="C25" s="20">
        <v>3350.0</v>
      </c>
      <c r="D25" s="20">
        <v>10.0</v>
      </c>
      <c r="E25" s="20">
        <v>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3366</v>
      </c>
      <c r="K25" s="7"/>
    </row>
    <row r="26">
      <c r="A26" s="9">
        <v>25.0</v>
      </c>
      <c r="B26" s="10" t="s">
        <v>51</v>
      </c>
      <c r="C26" s="14">
        <v>3003.0</v>
      </c>
      <c r="D26" s="14">
        <v>20.0</v>
      </c>
      <c r="E26" s="14">
        <v>13.0</v>
      </c>
      <c r="F26" s="14">
        <v>83.0</v>
      </c>
      <c r="G26" s="14">
        <v>4.0</v>
      </c>
      <c r="H26" s="14">
        <v>3.0</v>
      </c>
      <c r="I26" s="14">
        <v>53.0</v>
      </c>
      <c r="J26" s="15">
        <f t="shared" si="1"/>
        <v>3179</v>
      </c>
      <c r="K26" s="7"/>
    </row>
    <row r="27">
      <c r="A27" s="9">
        <v>26.0</v>
      </c>
      <c r="B27" s="10" t="s">
        <v>53</v>
      </c>
      <c r="C27" s="14">
        <v>2526.0</v>
      </c>
      <c r="D27" s="14">
        <v>6.0</v>
      </c>
      <c r="E27" s="14">
        <v>37.0</v>
      </c>
      <c r="F27" s="14">
        <v>0.0</v>
      </c>
      <c r="G27" s="14">
        <v>0.0</v>
      </c>
      <c r="H27" s="14">
        <v>0.0</v>
      </c>
      <c r="I27" s="14">
        <v>3.0</v>
      </c>
      <c r="J27" s="15">
        <f t="shared" si="1"/>
        <v>2572</v>
      </c>
      <c r="K27" s="7"/>
    </row>
    <row r="28">
      <c r="A28" s="9">
        <v>27.0</v>
      </c>
      <c r="B28" s="17" t="s">
        <v>17</v>
      </c>
      <c r="C28" s="11"/>
      <c r="D28" s="11"/>
      <c r="E28" s="11"/>
      <c r="F28" s="11"/>
      <c r="G28" s="11"/>
      <c r="H28" s="11"/>
      <c r="I28" s="11"/>
      <c r="J28" s="15">
        <f t="shared" si="1"/>
        <v>0</v>
      </c>
      <c r="K28" s="7"/>
    </row>
    <row r="29">
      <c r="A29" s="9">
        <v>28.0</v>
      </c>
      <c r="B29" s="17" t="s">
        <v>21</v>
      </c>
      <c r="C29" s="11"/>
      <c r="D29" s="11"/>
      <c r="E29" s="11"/>
      <c r="F29" s="11"/>
      <c r="G29" s="11"/>
      <c r="H29" s="11"/>
      <c r="I29" s="11"/>
      <c r="J29" s="15">
        <f t="shared" si="1"/>
        <v>0</v>
      </c>
      <c r="K29" s="7"/>
    </row>
    <row r="30">
      <c r="A30" s="9">
        <v>29.0</v>
      </c>
      <c r="B30" s="10" t="s">
        <v>57</v>
      </c>
      <c r="C30" s="14">
        <v>4337.0</v>
      </c>
      <c r="D30" s="14">
        <v>11.0</v>
      </c>
      <c r="E30" s="14">
        <v>67.0</v>
      </c>
      <c r="F30" s="14">
        <v>0.0</v>
      </c>
      <c r="G30" s="14">
        <v>0.0</v>
      </c>
      <c r="H30" s="14">
        <v>3.0</v>
      </c>
      <c r="I30" s="14">
        <v>1.0</v>
      </c>
      <c r="J30" s="15">
        <f t="shared" si="1"/>
        <v>4419</v>
      </c>
      <c r="K30" s="7"/>
    </row>
    <row r="31">
      <c r="A31" s="9">
        <v>30.0</v>
      </c>
      <c r="B31" s="10" t="s">
        <v>58</v>
      </c>
      <c r="C31" s="20">
        <v>2436.0</v>
      </c>
      <c r="D31" s="20">
        <v>3.0</v>
      </c>
      <c r="E31" s="20">
        <v>13.0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2452</v>
      </c>
      <c r="K31" s="7"/>
    </row>
    <row r="32">
      <c r="A32" s="22">
        <v>31.0</v>
      </c>
      <c r="B32" s="23"/>
      <c r="C32" s="25"/>
      <c r="D32" s="25"/>
      <c r="E32" s="25"/>
      <c r="F32" s="25"/>
      <c r="G32" s="25"/>
      <c r="H32" s="25"/>
      <c r="I32" s="25"/>
      <c r="J32" s="27">
        <f t="shared" si="1"/>
        <v>0</v>
      </c>
      <c r="K32" s="7"/>
    </row>
    <row r="33">
      <c r="A33" s="29" t="s">
        <v>61</v>
      </c>
      <c r="B33" s="31"/>
      <c r="C33" s="33">
        <f t="shared" ref="C33:J33" si="2">C2+C3+C4+C5+C6+C7+C8+C9+C10+C11+C12+C13+C14+C15+C16+C17+C18+C19+C20+C21+C22+C23+C24+C25+C26+C27+C28+C29+C30+C31+C32</f>
        <v>29323</v>
      </c>
      <c r="D33" s="33">
        <f t="shared" si="2"/>
        <v>269</v>
      </c>
      <c r="E33" s="33">
        <f t="shared" si="2"/>
        <v>511</v>
      </c>
      <c r="F33" s="33">
        <f t="shared" si="2"/>
        <v>463</v>
      </c>
      <c r="G33" s="33">
        <f t="shared" si="2"/>
        <v>4</v>
      </c>
      <c r="H33" s="33">
        <f t="shared" si="2"/>
        <v>10</v>
      </c>
      <c r="I33" s="33">
        <f t="shared" si="2"/>
        <v>159</v>
      </c>
      <c r="J33" s="35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681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8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8">
        <f t="shared" si="1"/>
        <v>0</v>
      </c>
    </row>
    <row r="4" ht="14.25" customHeight="1">
      <c r="A4" s="114">
        <v>3.0</v>
      </c>
      <c r="B4" s="103" t="s">
        <v>682</v>
      </c>
      <c r="C4" s="106">
        <v>57.0</v>
      </c>
      <c r="D4" s="106">
        <v>164.0</v>
      </c>
      <c r="E4" s="106">
        <v>21.0</v>
      </c>
      <c r="F4" s="106">
        <v>0.0</v>
      </c>
      <c r="G4" s="106">
        <v>42.0</v>
      </c>
      <c r="H4" s="106">
        <v>128.0</v>
      </c>
      <c r="I4" s="106">
        <v>14.0</v>
      </c>
      <c r="J4" s="106">
        <v>6.0</v>
      </c>
      <c r="K4" s="106">
        <v>17.0</v>
      </c>
      <c r="L4" s="106">
        <v>0.0</v>
      </c>
      <c r="M4" s="106">
        <v>0.0</v>
      </c>
      <c r="N4" s="106">
        <v>84.0</v>
      </c>
      <c r="O4" s="58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683</v>
      </c>
      <c r="C5" s="105">
        <v>218.0</v>
      </c>
      <c r="D5" s="105">
        <v>22.0</v>
      </c>
      <c r="E5" s="105">
        <v>5.0</v>
      </c>
      <c r="F5" s="105">
        <v>0.0</v>
      </c>
      <c r="G5" s="105">
        <v>6.0</v>
      </c>
      <c r="H5" s="105">
        <v>49.0</v>
      </c>
      <c r="I5" s="105">
        <v>1.0</v>
      </c>
      <c r="J5" s="105">
        <v>8.0</v>
      </c>
      <c r="K5" s="105">
        <v>1.0</v>
      </c>
      <c r="L5" s="105">
        <v>0.0</v>
      </c>
      <c r="M5" s="105">
        <v>166.0</v>
      </c>
      <c r="N5" s="105">
        <v>18.0</v>
      </c>
      <c r="O5" s="58">
        <f t="shared" si="1"/>
        <v>328</v>
      </c>
    </row>
    <row r="6" ht="14.25" customHeight="1">
      <c r="A6" s="107">
        <v>5.0</v>
      </c>
      <c r="B6" s="96" t="s">
        <v>684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58">
        <f t="shared" si="1"/>
        <v>190</v>
      </c>
    </row>
    <row r="7" ht="14.25" customHeight="1">
      <c r="A7" s="107">
        <v>6.0</v>
      </c>
      <c r="B7" s="95" t="s">
        <v>685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58">
        <f t="shared" si="1"/>
        <v>327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8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8">
        <f t="shared" si="1"/>
        <v>0</v>
      </c>
    </row>
    <row r="10" ht="14.25" customHeight="1">
      <c r="A10" s="107">
        <v>9.0</v>
      </c>
      <c r="B10" s="104" t="s">
        <v>688</v>
      </c>
      <c r="C10" s="105">
        <v>82.0</v>
      </c>
      <c r="D10" s="105">
        <v>277.0</v>
      </c>
      <c r="E10" s="105">
        <v>5.0</v>
      </c>
      <c r="F10" s="105">
        <v>0.0</v>
      </c>
      <c r="G10" s="105">
        <v>27.0</v>
      </c>
      <c r="H10" s="105">
        <v>148.0</v>
      </c>
      <c r="I10" s="105">
        <v>12.0</v>
      </c>
      <c r="J10" s="105">
        <v>1.0</v>
      </c>
      <c r="K10" s="105">
        <v>3.0</v>
      </c>
      <c r="L10" s="105">
        <v>0.0</v>
      </c>
      <c r="M10" s="105">
        <v>133.0</v>
      </c>
      <c r="N10" s="105">
        <v>140.0</v>
      </c>
      <c r="O10" s="58">
        <f t="shared" si="1"/>
        <v>695</v>
      </c>
    </row>
    <row r="11" ht="14.25" customHeight="1">
      <c r="A11" s="107">
        <v>10.0</v>
      </c>
      <c r="B11" s="101" t="s">
        <v>690</v>
      </c>
      <c r="C11" s="102">
        <v>139.0</v>
      </c>
      <c r="D11" s="102">
        <v>40.0</v>
      </c>
      <c r="E11" s="102">
        <v>3.0</v>
      </c>
      <c r="F11" s="102">
        <v>0.0</v>
      </c>
      <c r="G11" s="102">
        <v>7.0</v>
      </c>
      <c r="H11" s="102">
        <v>46.0</v>
      </c>
      <c r="I11" s="102">
        <v>0.0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116.0</v>
      </c>
      <c r="O11" s="58">
        <f t="shared" si="1"/>
        <v>353</v>
      </c>
    </row>
    <row r="12" ht="14.25" customHeight="1">
      <c r="A12" s="107">
        <v>11.0</v>
      </c>
      <c r="B12" s="95" t="s">
        <v>691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58">
        <f t="shared" si="1"/>
        <v>157</v>
      </c>
    </row>
    <row r="13" ht="14.25" customHeight="1">
      <c r="A13" s="107">
        <v>12.0</v>
      </c>
      <c r="B13" s="101" t="s">
        <v>693</v>
      </c>
      <c r="C13" s="106">
        <v>74.0</v>
      </c>
      <c r="D13" s="106">
        <v>42.0</v>
      </c>
      <c r="E13" s="106">
        <v>7.0</v>
      </c>
      <c r="F13" s="106">
        <v>0.0</v>
      </c>
      <c r="G13" s="106">
        <v>7.0</v>
      </c>
      <c r="H13" s="106">
        <v>108.0</v>
      </c>
      <c r="I13" s="106">
        <v>1.0</v>
      </c>
      <c r="J13" s="106">
        <v>0.0</v>
      </c>
      <c r="K13" s="106">
        <v>1.0</v>
      </c>
      <c r="L13" s="106">
        <v>0.0</v>
      </c>
      <c r="M13" s="106">
        <v>0.0</v>
      </c>
      <c r="N13" s="106">
        <v>26.0</v>
      </c>
      <c r="O13" s="58">
        <f t="shared" si="1"/>
        <v>266</v>
      </c>
    </row>
    <row r="14" ht="14.25" customHeight="1">
      <c r="A14" s="107">
        <v>13.0</v>
      </c>
      <c r="B14" s="101" t="s">
        <v>696</v>
      </c>
      <c r="C14" s="102">
        <v>75.0</v>
      </c>
      <c r="D14" s="102">
        <v>20.0</v>
      </c>
      <c r="E14" s="102">
        <v>3.0</v>
      </c>
      <c r="F14" s="102">
        <v>0.0</v>
      </c>
      <c r="G14" s="102">
        <v>8.0</v>
      </c>
      <c r="H14" s="102">
        <v>34.0</v>
      </c>
      <c r="I14" s="102">
        <v>2.0</v>
      </c>
      <c r="J14" s="102">
        <v>0.0</v>
      </c>
      <c r="K14" s="102">
        <v>2.0</v>
      </c>
      <c r="L14" s="102">
        <v>0.0</v>
      </c>
      <c r="M14" s="102">
        <v>0.0</v>
      </c>
      <c r="N14" s="102">
        <v>377.0</v>
      </c>
      <c r="O14" s="58">
        <f t="shared" si="1"/>
        <v>521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58">
        <f t="shared" si="1"/>
        <v>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58">
        <f t="shared" si="1"/>
        <v>0</v>
      </c>
    </row>
    <row r="17" ht="14.25" customHeight="1">
      <c r="A17" s="107">
        <v>16.0</v>
      </c>
      <c r="B17" s="104" t="s">
        <v>700</v>
      </c>
      <c r="C17" s="105">
        <v>81.0</v>
      </c>
      <c r="D17" s="105">
        <v>105.0</v>
      </c>
      <c r="E17" s="105">
        <v>3.0</v>
      </c>
      <c r="F17" s="105">
        <v>0.0</v>
      </c>
      <c r="G17" s="105">
        <v>27.0</v>
      </c>
      <c r="H17" s="105">
        <v>299.0</v>
      </c>
      <c r="I17" s="105">
        <v>6.0</v>
      </c>
      <c r="J17" s="105">
        <v>4.0</v>
      </c>
      <c r="K17" s="108">
        <v>5.0</v>
      </c>
      <c r="L17" s="105">
        <v>0.0</v>
      </c>
      <c r="M17" s="105">
        <v>0.0</v>
      </c>
      <c r="N17" s="105">
        <v>25.0</v>
      </c>
      <c r="O17" s="58">
        <f t="shared" si="1"/>
        <v>555</v>
      </c>
    </row>
    <row r="18" ht="14.25" customHeight="1">
      <c r="A18" s="107">
        <v>17.0</v>
      </c>
      <c r="B18" s="104" t="s">
        <v>703</v>
      </c>
      <c r="C18" s="105">
        <v>193.0</v>
      </c>
      <c r="D18" s="105">
        <v>31.0</v>
      </c>
      <c r="E18" s="105"/>
      <c r="F18" s="105">
        <v>0.0</v>
      </c>
      <c r="G18" s="105">
        <v>7.0</v>
      </c>
      <c r="H18" s="105">
        <v>38.0</v>
      </c>
      <c r="I18" s="105">
        <v>2.0</v>
      </c>
      <c r="J18" s="105">
        <v>0.0</v>
      </c>
      <c r="K18" s="108">
        <v>4.0</v>
      </c>
      <c r="L18" s="105">
        <v>0.0</v>
      </c>
      <c r="M18" s="105">
        <v>0.0</v>
      </c>
      <c r="N18" s="105">
        <v>49.0</v>
      </c>
      <c r="O18" s="58">
        <f t="shared" si="1"/>
        <v>324</v>
      </c>
    </row>
    <row r="19" ht="14.25" customHeight="1">
      <c r="A19" s="107">
        <v>18.0</v>
      </c>
      <c r="B19" s="103" t="s">
        <v>704</v>
      </c>
      <c r="C19" s="106">
        <v>177.0</v>
      </c>
      <c r="D19" s="106">
        <v>46.0</v>
      </c>
      <c r="E19" s="106">
        <v>2.0</v>
      </c>
      <c r="F19" s="106">
        <v>0.0</v>
      </c>
      <c r="G19" s="106">
        <v>7.0</v>
      </c>
      <c r="H19" s="106">
        <v>42.0</v>
      </c>
      <c r="I19" s="106">
        <v>2.0</v>
      </c>
      <c r="J19" s="106">
        <v>2.0</v>
      </c>
      <c r="K19" s="106">
        <v>0.0</v>
      </c>
      <c r="L19" s="106">
        <v>0.0</v>
      </c>
      <c r="M19" s="106">
        <v>616.0</v>
      </c>
      <c r="N19" s="106">
        <v>34.0</v>
      </c>
      <c r="O19" s="58">
        <f t="shared" si="1"/>
        <v>312</v>
      </c>
    </row>
    <row r="20" ht="14.25" customHeight="1">
      <c r="A20" s="107">
        <v>19.0</v>
      </c>
      <c r="B20" s="101" t="s">
        <v>708</v>
      </c>
      <c r="C20" s="102">
        <v>125.0</v>
      </c>
      <c r="D20" s="102">
        <v>53.0</v>
      </c>
      <c r="E20" s="102">
        <v>4.0</v>
      </c>
      <c r="F20" s="102">
        <v>0.0</v>
      </c>
      <c r="G20" s="102">
        <v>2.0</v>
      </c>
      <c r="H20" s="102">
        <v>46.0</v>
      </c>
      <c r="I20" s="102">
        <v>3.0</v>
      </c>
      <c r="J20" s="102">
        <v>0.0</v>
      </c>
      <c r="K20" s="102">
        <v>1.0</v>
      </c>
      <c r="L20" s="102">
        <v>0.0</v>
      </c>
      <c r="M20" s="102">
        <v>0.0</v>
      </c>
      <c r="N20" s="102">
        <v>5.0</v>
      </c>
      <c r="O20" s="58">
        <f t="shared" si="1"/>
        <v>239</v>
      </c>
    </row>
    <row r="21" ht="14.25" customHeight="1">
      <c r="A21" s="107">
        <v>20.0</v>
      </c>
      <c r="B21" s="103" t="s">
        <v>710</v>
      </c>
      <c r="C21" s="102">
        <v>158.0</v>
      </c>
      <c r="D21" s="102">
        <v>94.0</v>
      </c>
      <c r="E21" s="102"/>
      <c r="F21" s="102">
        <v>0.0</v>
      </c>
      <c r="G21" s="102">
        <v>3.0</v>
      </c>
      <c r="H21" s="102">
        <v>33.0</v>
      </c>
      <c r="I21" s="102">
        <v>5.0</v>
      </c>
      <c r="J21" s="102">
        <v>0.0</v>
      </c>
      <c r="K21" s="102">
        <v>1.0</v>
      </c>
      <c r="L21" s="102">
        <v>0.0</v>
      </c>
      <c r="M21" s="102">
        <v>0.0</v>
      </c>
      <c r="N21" s="102">
        <v>13.0</v>
      </c>
      <c r="O21" s="58">
        <f t="shared" si="1"/>
        <v>307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58">
        <f t="shared" si="1"/>
        <v>0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58">
        <f t="shared" si="1"/>
        <v>0</v>
      </c>
    </row>
    <row r="24" ht="14.25" customHeight="1">
      <c r="A24" s="107">
        <v>23.0</v>
      </c>
      <c r="B24" s="101" t="s">
        <v>715</v>
      </c>
      <c r="C24" s="102">
        <v>136.0</v>
      </c>
      <c r="D24" s="102">
        <v>293.0</v>
      </c>
      <c r="E24" s="102">
        <v>13.0</v>
      </c>
      <c r="F24" s="102">
        <v>0.0</v>
      </c>
      <c r="G24" s="102">
        <v>14.0</v>
      </c>
      <c r="H24" s="102">
        <v>85.0</v>
      </c>
      <c r="I24" s="102">
        <v>8.0</v>
      </c>
      <c r="J24" s="102">
        <v>2.0</v>
      </c>
      <c r="K24" s="102">
        <v>5.0</v>
      </c>
      <c r="L24" s="102">
        <v>0.0</v>
      </c>
      <c r="M24" s="102">
        <v>0.0</v>
      </c>
      <c r="N24" s="102">
        <v>38.0</v>
      </c>
      <c r="O24" s="58">
        <f t="shared" si="1"/>
        <v>594</v>
      </c>
    </row>
    <row r="25" ht="14.25" customHeight="1">
      <c r="A25" s="107">
        <v>24.0</v>
      </c>
      <c r="B25" s="103" t="s">
        <v>717</v>
      </c>
      <c r="C25" s="106">
        <v>216.0</v>
      </c>
      <c r="D25" s="106">
        <v>167.0</v>
      </c>
      <c r="E25" s="106">
        <v>4.0</v>
      </c>
      <c r="F25" s="106">
        <v>0.0</v>
      </c>
      <c r="G25" s="106">
        <v>5.0</v>
      </c>
      <c r="H25" s="106">
        <v>26.0</v>
      </c>
      <c r="I25" s="106">
        <v>1.0</v>
      </c>
      <c r="J25" s="106">
        <v>0.0</v>
      </c>
      <c r="K25" s="106">
        <v>3.0</v>
      </c>
      <c r="L25" s="106">
        <v>0.0</v>
      </c>
      <c r="M25" s="106">
        <v>0.0</v>
      </c>
      <c r="N25" s="106">
        <v>2.0</v>
      </c>
      <c r="O25" s="58">
        <f t="shared" si="1"/>
        <v>424</v>
      </c>
    </row>
    <row r="26" ht="14.25" customHeight="1">
      <c r="A26" s="107">
        <v>25.0</v>
      </c>
      <c r="B26" s="101" t="s">
        <v>720</v>
      </c>
      <c r="C26" s="106">
        <v>123.0</v>
      </c>
      <c r="D26" s="106">
        <v>143.0</v>
      </c>
      <c r="E26" s="106"/>
      <c r="F26" s="106">
        <v>0.0</v>
      </c>
      <c r="G26" s="106">
        <v>6.0</v>
      </c>
      <c r="H26" s="106">
        <v>54.0</v>
      </c>
      <c r="I26" s="106">
        <v>1.0</v>
      </c>
      <c r="J26" s="106">
        <v>0.0</v>
      </c>
      <c r="K26" s="106">
        <v>3.0</v>
      </c>
      <c r="L26" s="106">
        <v>0.0</v>
      </c>
      <c r="M26" s="106">
        <v>318.0</v>
      </c>
      <c r="N26" s="106">
        <v>3.0</v>
      </c>
      <c r="O26" s="58">
        <f t="shared" si="1"/>
        <v>333</v>
      </c>
    </row>
    <row r="27" ht="14.25" customHeight="1">
      <c r="A27" s="107">
        <v>26.0</v>
      </c>
      <c r="B27" s="101" t="s">
        <v>722</v>
      </c>
      <c r="C27" s="102">
        <v>102.0</v>
      </c>
      <c r="D27" s="102">
        <v>130.0</v>
      </c>
      <c r="E27" s="102">
        <v>3.0</v>
      </c>
      <c r="F27" s="102">
        <v>0.0</v>
      </c>
      <c r="G27" s="102">
        <v>2.0</v>
      </c>
      <c r="H27" s="102">
        <v>29.0</v>
      </c>
      <c r="I27" s="102">
        <v>2.0</v>
      </c>
      <c r="J27" s="102">
        <v>0.0</v>
      </c>
      <c r="K27" s="102">
        <v>3.0</v>
      </c>
      <c r="L27" s="102">
        <v>0.0</v>
      </c>
      <c r="M27" s="102">
        <v>0.0</v>
      </c>
      <c r="N27" s="102">
        <v>38.0</v>
      </c>
      <c r="O27" s="58">
        <f t="shared" si="1"/>
        <v>309</v>
      </c>
    </row>
    <row r="28" ht="14.25" customHeight="1">
      <c r="A28" s="107">
        <v>27.0</v>
      </c>
      <c r="B28" s="104" t="s">
        <v>724</v>
      </c>
      <c r="C28" s="102">
        <v>73.0</v>
      </c>
      <c r="D28" s="102">
        <v>90.0</v>
      </c>
      <c r="E28" s="102">
        <v>4.0</v>
      </c>
      <c r="F28" s="102">
        <v>0.0</v>
      </c>
      <c r="G28" s="102">
        <v>7.0</v>
      </c>
      <c r="H28" s="102">
        <v>22.0</v>
      </c>
      <c r="I28" s="102">
        <v>4.0</v>
      </c>
      <c r="J28" s="102">
        <v>1.0</v>
      </c>
      <c r="K28" s="102">
        <v>0.0</v>
      </c>
      <c r="L28" s="102">
        <v>0.0</v>
      </c>
      <c r="M28" s="102">
        <v>0.0</v>
      </c>
      <c r="N28" s="102">
        <v>2.0</v>
      </c>
      <c r="O28" s="58">
        <f t="shared" si="1"/>
        <v>203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58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58">
        <f t="shared" si="1"/>
        <v>0</v>
      </c>
    </row>
    <row r="31" ht="14.25" customHeight="1">
      <c r="A31" s="107">
        <v>30.0</v>
      </c>
      <c r="B31" s="103" t="s">
        <v>730</v>
      </c>
      <c r="C31" s="106">
        <v>97.0</v>
      </c>
      <c r="D31" s="106">
        <v>203.0</v>
      </c>
      <c r="E31" s="106">
        <v>9.0</v>
      </c>
      <c r="F31" s="106">
        <v>0.0</v>
      </c>
      <c r="G31" s="106">
        <v>22.0</v>
      </c>
      <c r="H31" s="106">
        <v>80.0</v>
      </c>
      <c r="I31" s="106">
        <v>10.0</v>
      </c>
      <c r="J31" s="106">
        <v>2.0</v>
      </c>
      <c r="K31" s="106">
        <v>3.0</v>
      </c>
      <c r="L31" s="106">
        <v>0.0</v>
      </c>
      <c r="M31" s="106">
        <v>0.0</v>
      </c>
      <c r="N31" s="106">
        <v>56.0</v>
      </c>
      <c r="O31" s="58">
        <f t="shared" si="1"/>
        <v>482</v>
      </c>
    </row>
    <row r="32" ht="14.25" customHeight="1">
      <c r="A32" s="80">
        <v>31.0</v>
      </c>
      <c r="B32" s="111" t="s">
        <v>733</v>
      </c>
      <c r="C32" s="112">
        <v>145.0</v>
      </c>
      <c r="D32" s="112">
        <v>59.0</v>
      </c>
      <c r="E32" s="112">
        <v>1.0</v>
      </c>
      <c r="F32" s="112">
        <v>0.0</v>
      </c>
      <c r="G32" s="112">
        <v>3.0</v>
      </c>
      <c r="H32" s="112">
        <v>61.0</v>
      </c>
      <c r="I32" s="112">
        <v>3.0</v>
      </c>
      <c r="J32" s="112">
        <v>1.0</v>
      </c>
      <c r="K32" s="112">
        <v>3.0</v>
      </c>
      <c r="L32" s="112">
        <v>0.0</v>
      </c>
      <c r="M32" s="112">
        <v>0.0</v>
      </c>
      <c r="N32" s="112">
        <v>3.0</v>
      </c>
      <c r="O32" s="58">
        <f t="shared" si="1"/>
        <v>279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2493</v>
      </c>
      <c r="D34" s="89">
        <f t="shared" ref="D34:O34" si="2">D2+D3+D4+D5+D6+D7+D8+D9+D10+D11+D12+D13+D14+D15+D16+D17+D18+D19+D20+D21+D22+D23+D24+D25+D26+D27+D28+D29+D30+D31+D32+D33</f>
        <v>2148</v>
      </c>
      <c r="E34" s="89">
        <f t="shared" si="2"/>
        <v>99</v>
      </c>
      <c r="F34" s="89">
        <f t="shared" si="2"/>
        <v>0</v>
      </c>
      <c r="G34" s="89">
        <f t="shared" si="2"/>
        <v>230</v>
      </c>
      <c r="H34" s="89">
        <f t="shared" si="2"/>
        <v>1455</v>
      </c>
      <c r="I34" s="89">
        <f t="shared" si="2"/>
        <v>82</v>
      </c>
      <c r="J34" s="89">
        <f t="shared" si="2"/>
        <v>29</v>
      </c>
      <c r="K34" s="89">
        <f t="shared" si="2"/>
        <v>60</v>
      </c>
      <c r="L34" s="89">
        <f t="shared" si="2"/>
        <v>0</v>
      </c>
      <c r="M34" s="89">
        <f t="shared" si="2"/>
        <v>1564</v>
      </c>
      <c r="N34" s="89">
        <f t="shared" si="2"/>
        <v>1135</v>
      </c>
      <c r="O34" s="89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686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687</v>
      </c>
      <c r="C2" s="68">
        <v>54.0</v>
      </c>
      <c r="D2" s="68">
        <v>45.0</v>
      </c>
      <c r="E2" s="68">
        <v>2.0</v>
      </c>
      <c r="F2" s="68">
        <v>1.0</v>
      </c>
      <c r="G2" s="68">
        <v>5.0</v>
      </c>
      <c r="H2" s="68">
        <v>240.0</v>
      </c>
      <c r="I2" s="68">
        <v>4.0</v>
      </c>
      <c r="J2" s="68">
        <v>0.0</v>
      </c>
      <c r="K2" s="68">
        <v>2.0</v>
      </c>
      <c r="L2" s="68">
        <v>0.0</v>
      </c>
      <c r="M2" s="68">
        <v>0.0</v>
      </c>
      <c r="N2" s="68">
        <v>29.0</v>
      </c>
      <c r="O2" s="58">
        <f t="shared" ref="O2:O32" si="1">C2+D2+E2+F2+G2+H2+I2+J2+K2+L2+N2</f>
        <v>382</v>
      </c>
    </row>
    <row r="3" ht="14.25" customHeight="1">
      <c r="A3" s="55">
        <v>2.0</v>
      </c>
      <c r="B3" s="99" t="s">
        <v>692</v>
      </c>
      <c r="C3" s="100">
        <v>57.0</v>
      </c>
      <c r="D3" s="100">
        <v>50.0</v>
      </c>
      <c r="E3" s="100">
        <v>3.0</v>
      </c>
      <c r="F3" s="100">
        <v>0.0</v>
      </c>
      <c r="G3" s="100">
        <v>8.0</v>
      </c>
      <c r="H3" s="100">
        <v>0.0</v>
      </c>
      <c r="I3" s="100">
        <v>2.0</v>
      </c>
      <c r="J3" s="100">
        <v>1.0</v>
      </c>
      <c r="K3" s="100">
        <v>0.0</v>
      </c>
      <c r="L3" s="100">
        <v>0.0</v>
      </c>
      <c r="M3" s="100">
        <v>1074.0</v>
      </c>
      <c r="N3" s="100">
        <v>3.0</v>
      </c>
      <c r="O3" s="58">
        <f t="shared" si="1"/>
        <v>124</v>
      </c>
    </row>
    <row r="4" ht="14.25" customHeight="1">
      <c r="A4" s="114">
        <v>3.0</v>
      </c>
      <c r="B4" s="103" t="s">
        <v>694</v>
      </c>
      <c r="C4" s="106">
        <v>47.0</v>
      </c>
      <c r="D4" s="106">
        <v>37.0</v>
      </c>
      <c r="E4" s="106">
        <v>0.0</v>
      </c>
      <c r="F4" s="106">
        <v>0.0</v>
      </c>
      <c r="G4" s="106">
        <v>4.0</v>
      </c>
      <c r="H4" s="106">
        <v>1.0</v>
      </c>
      <c r="I4" s="106">
        <v>2.0</v>
      </c>
      <c r="J4" s="106">
        <v>2.0</v>
      </c>
      <c r="K4" s="106">
        <v>0.0</v>
      </c>
      <c r="L4" s="106">
        <v>0.0</v>
      </c>
      <c r="M4" s="106">
        <v>0.0</v>
      </c>
      <c r="N4" s="106">
        <v>3.0</v>
      </c>
      <c r="O4" s="58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8">
        <f t="shared" si="1"/>
        <v>0</v>
      </c>
    </row>
    <row r="7" ht="14.25" customHeight="1">
      <c r="A7" s="107">
        <v>6.0</v>
      </c>
      <c r="B7" s="95" t="s">
        <v>698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58">
        <f t="shared" si="1"/>
        <v>224</v>
      </c>
    </row>
    <row r="8" ht="14.25" customHeight="1">
      <c r="A8" s="107">
        <v>7.0</v>
      </c>
      <c r="B8" s="95" t="s">
        <v>699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58">
        <f t="shared" si="1"/>
        <v>162</v>
      </c>
    </row>
    <row r="9" ht="14.25" customHeight="1">
      <c r="A9" s="107">
        <v>8.0</v>
      </c>
      <c r="B9" s="95" t="s">
        <v>701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58">
        <f t="shared" si="1"/>
        <v>263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58">
        <f t="shared" si="1"/>
        <v>0</v>
      </c>
    </row>
    <row r="11" ht="14.25" customHeight="1">
      <c r="A11" s="107">
        <v>10.0</v>
      </c>
      <c r="B11" s="101" t="s">
        <v>706</v>
      </c>
      <c r="C11" s="102">
        <v>110.0</v>
      </c>
      <c r="D11" s="102">
        <v>121.0</v>
      </c>
      <c r="E11" s="102">
        <v>6.0</v>
      </c>
      <c r="F11" s="102">
        <v>0.0</v>
      </c>
      <c r="G11" s="102">
        <v>13.0</v>
      </c>
      <c r="H11" s="102">
        <v>0.0</v>
      </c>
      <c r="I11" s="102">
        <v>0.0</v>
      </c>
      <c r="J11" s="102">
        <v>1.0</v>
      </c>
      <c r="K11" s="102">
        <v>8.0</v>
      </c>
      <c r="L11" s="102">
        <v>0.0</v>
      </c>
      <c r="M11" s="102">
        <v>0.0</v>
      </c>
      <c r="N11" s="102">
        <v>7.0</v>
      </c>
      <c r="O11" s="58">
        <f t="shared" si="1"/>
        <v>266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8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8">
        <f t="shared" si="1"/>
        <v>0</v>
      </c>
    </row>
    <row r="14" ht="14.25" customHeight="1">
      <c r="A14" s="107">
        <v>13.0</v>
      </c>
      <c r="B14" s="101" t="s">
        <v>711</v>
      </c>
      <c r="C14" s="102">
        <v>48.0</v>
      </c>
      <c r="D14" s="102">
        <v>135.0</v>
      </c>
      <c r="E14" s="102">
        <v>4.0</v>
      </c>
      <c r="F14" s="102">
        <v>0.0</v>
      </c>
      <c r="G14" s="102">
        <v>22.0</v>
      </c>
      <c r="H14" s="102">
        <v>0.0</v>
      </c>
      <c r="I14" s="102">
        <v>10.0</v>
      </c>
      <c r="J14" s="102">
        <v>1.0</v>
      </c>
      <c r="K14" s="102">
        <v>4.0</v>
      </c>
      <c r="L14" s="102">
        <v>0.0</v>
      </c>
      <c r="M14" s="102">
        <v>1209.0</v>
      </c>
      <c r="N14" s="102">
        <v>27.0</v>
      </c>
      <c r="O14" s="58">
        <f t="shared" si="1"/>
        <v>251</v>
      </c>
    </row>
    <row r="15" ht="14.25" customHeight="1">
      <c r="A15" s="107">
        <v>14.0</v>
      </c>
      <c r="B15" s="101" t="s">
        <v>713</v>
      </c>
      <c r="C15" s="102">
        <v>58.0</v>
      </c>
      <c r="D15" s="102">
        <v>28.0</v>
      </c>
      <c r="E15" s="102">
        <v>1.0</v>
      </c>
      <c r="F15" s="102">
        <v>0.0</v>
      </c>
      <c r="G15" s="102">
        <v>6.0</v>
      </c>
      <c r="H15" s="102">
        <v>0.0</v>
      </c>
      <c r="I15" s="102">
        <v>2.0</v>
      </c>
      <c r="J15" s="102">
        <v>0.0</v>
      </c>
      <c r="K15" s="102">
        <v>1.0</v>
      </c>
      <c r="L15" s="102">
        <v>0.0</v>
      </c>
      <c r="M15" s="102">
        <v>0.0</v>
      </c>
      <c r="N15" s="102">
        <v>11.0</v>
      </c>
      <c r="O15" s="58">
        <f t="shared" si="1"/>
        <v>107</v>
      </c>
    </row>
    <row r="16" ht="14.25" customHeight="1">
      <c r="A16" s="107">
        <v>15.0</v>
      </c>
      <c r="B16" s="101" t="s">
        <v>714</v>
      </c>
      <c r="C16" s="102">
        <v>26.0</v>
      </c>
      <c r="D16" s="102">
        <v>41.0</v>
      </c>
      <c r="E16" s="102">
        <v>0.0</v>
      </c>
      <c r="F16" s="102">
        <v>0.0</v>
      </c>
      <c r="G16" s="102">
        <v>5.0</v>
      </c>
      <c r="H16" s="102">
        <v>0.0</v>
      </c>
      <c r="I16" s="102">
        <v>2.0</v>
      </c>
      <c r="J16" s="102">
        <v>1.0</v>
      </c>
      <c r="K16" s="102">
        <v>7.0</v>
      </c>
      <c r="L16" s="102">
        <v>0.0</v>
      </c>
      <c r="M16" s="102">
        <v>0.0</v>
      </c>
      <c r="N16" s="102">
        <v>25.0</v>
      </c>
      <c r="O16" s="58">
        <f t="shared" si="1"/>
        <v>107</v>
      </c>
    </row>
    <row r="17" ht="14.25" customHeight="1">
      <c r="A17" s="107">
        <v>16.0</v>
      </c>
      <c r="B17" s="104" t="s">
        <v>716</v>
      </c>
      <c r="C17" s="105">
        <v>18.0</v>
      </c>
      <c r="D17" s="105">
        <v>58.0</v>
      </c>
      <c r="E17" s="105">
        <v>1.0</v>
      </c>
      <c r="F17" s="105">
        <v>0.0</v>
      </c>
      <c r="G17" s="105">
        <v>3.0</v>
      </c>
      <c r="H17" s="105">
        <v>17.0</v>
      </c>
      <c r="I17" s="105">
        <v>2.0</v>
      </c>
      <c r="J17" s="105">
        <v>0.0</v>
      </c>
      <c r="K17" s="108">
        <v>2.0</v>
      </c>
      <c r="L17" s="105">
        <v>0.0</v>
      </c>
      <c r="M17" s="105">
        <v>0.0</v>
      </c>
      <c r="N17" s="105">
        <v>25.0</v>
      </c>
      <c r="O17" s="58">
        <f t="shared" si="1"/>
        <v>126</v>
      </c>
    </row>
    <row r="18" ht="14.25" customHeight="1">
      <c r="A18" s="107">
        <v>17.0</v>
      </c>
      <c r="B18" s="104" t="s">
        <v>719</v>
      </c>
      <c r="C18" s="105">
        <v>21.0</v>
      </c>
      <c r="D18" s="105">
        <v>86.0</v>
      </c>
      <c r="E18" s="105">
        <v>0.0</v>
      </c>
      <c r="F18" s="105">
        <v>0.0</v>
      </c>
      <c r="G18" s="105">
        <v>0.0</v>
      </c>
      <c r="H18" s="105">
        <v>12.0</v>
      </c>
      <c r="I18" s="105">
        <v>2.0</v>
      </c>
      <c r="J18" s="105">
        <v>0.0</v>
      </c>
      <c r="K18" s="108">
        <v>1.0</v>
      </c>
      <c r="L18" s="105">
        <v>0.0</v>
      </c>
      <c r="M18" s="105">
        <v>0.0</v>
      </c>
      <c r="N18" s="105">
        <v>62.0</v>
      </c>
      <c r="O18" s="58">
        <f t="shared" si="1"/>
        <v>184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8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58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58">
        <f t="shared" si="1"/>
        <v>0</v>
      </c>
    </row>
    <row r="22" ht="14.25" customHeight="1">
      <c r="A22" s="107">
        <v>21.0</v>
      </c>
      <c r="B22" s="101" t="s">
        <v>726</v>
      </c>
      <c r="C22" s="102">
        <v>76.0</v>
      </c>
      <c r="D22" s="102">
        <v>189.0</v>
      </c>
      <c r="E22" s="102">
        <v>5.0</v>
      </c>
      <c r="F22" s="102">
        <v>0.0</v>
      </c>
      <c r="G22" s="102">
        <v>33.0</v>
      </c>
      <c r="H22" s="102">
        <v>498.0</v>
      </c>
      <c r="I22" s="102">
        <v>8.0</v>
      </c>
      <c r="J22" s="102">
        <v>0.0</v>
      </c>
      <c r="K22" s="102">
        <v>4.0</v>
      </c>
      <c r="L22" s="102">
        <v>0.0</v>
      </c>
      <c r="M22" s="102">
        <v>0.0</v>
      </c>
      <c r="N22" s="102">
        <v>48.0</v>
      </c>
      <c r="O22" s="58">
        <f t="shared" si="1"/>
        <v>861</v>
      </c>
    </row>
    <row r="23" ht="14.25" customHeight="1">
      <c r="A23" s="107">
        <v>22.0</v>
      </c>
      <c r="B23" s="101" t="s">
        <v>728</v>
      </c>
      <c r="C23" s="102">
        <v>64.0</v>
      </c>
      <c r="D23" s="102">
        <v>37.0</v>
      </c>
      <c r="E23" s="102">
        <v>1.0</v>
      </c>
      <c r="F23" s="102">
        <v>0.0</v>
      </c>
      <c r="G23" s="102">
        <v>0.0</v>
      </c>
      <c r="H23" s="102">
        <v>6.0</v>
      </c>
      <c r="I23" s="102">
        <v>4.0</v>
      </c>
      <c r="J23" s="102">
        <v>0.0</v>
      </c>
      <c r="K23" s="102">
        <v>3.0</v>
      </c>
      <c r="L23" s="102">
        <v>0.0</v>
      </c>
      <c r="M23" s="102">
        <v>578.0</v>
      </c>
      <c r="N23" s="102">
        <v>34.0</v>
      </c>
      <c r="O23" s="58">
        <f t="shared" si="1"/>
        <v>149</v>
      </c>
    </row>
    <row r="24" ht="14.25" customHeight="1">
      <c r="A24" s="107">
        <v>23.0</v>
      </c>
      <c r="B24" s="101" t="s">
        <v>729</v>
      </c>
      <c r="C24" s="102">
        <v>44.0</v>
      </c>
      <c r="D24" s="102">
        <v>36.0</v>
      </c>
      <c r="E24" s="102">
        <v>2.0</v>
      </c>
      <c r="F24" s="102">
        <v>0.0</v>
      </c>
      <c r="G24" s="102">
        <v>15.0</v>
      </c>
      <c r="H24" s="102">
        <v>62.0</v>
      </c>
      <c r="I24" s="102">
        <v>3.0</v>
      </c>
      <c r="J24" s="102">
        <v>1.0</v>
      </c>
      <c r="K24" s="102">
        <v>1.0</v>
      </c>
      <c r="L24" s="102">
        <v>0.0</v>
      </c>
      <c r="M24" s="102">
        <v>0.0</v>
      </c>
      <c r="N24" s="102">
        <v>33.0</v>
      </c>
      <c r="O24" s="58">
        <f t="shared" si="1"/>
        <v>197</v>
      </c>
    </row>
    <row r="25" ht="14.25" customHeight="1">
      <c r="A25" s="107">
        <v>24.0</v>
      </c>
      <c r="B25" s="103" t="s">
        <v>731</v>
      </c>
      <c r="C25" s="106">
        <v>48.0</v>
      </c>
      <c r="D25" s="106">
        <v>61.0</v>
      </c>
      <c r="E25" s="106">
        <v>1.0</v>
      </c>
      <c r="F25" s="106">
        <v>0.0</v>
      </c>
      <c r="G25" s="106">
        <v>8.0</v>
      </c>
      <c r="H25" s="106">
        <v>30.0</v>
      </c>
      <c r="I25" s="106">
        <v>1.0</v>
      </c>
      <c r="J25" s="106">
        <v>4.0</v>
      </c>
      <c r="K25" s="106">
        <v>4.0</v>
      </c>
      <c r="L25" s="106">
        <v>0.0</v>
      </c>
      <c r="M25" s="106">
        <v>23.0</v>
      </c>
      <c r="N25" s="106">
        <v>44.0</v>
      </c>
      <c r="O25" s="58">
        <f t="shared" si="1"/>
        <v>201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8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58">
        <f t="shared" si="1"/>
        <v>0</v>
      </c>
    </row>
    <row r="28" ht="14.25" customHeight="1">
      <c r="A28" s="107">
        <v>27.0</v>
      </c>
      <c r="B28" s="104" t="s">
        <v>736</v>
      </c>
      <c r="C28" s="102">
        <v>33.0</v>
      </c>
      <c r="D28" s="102">
        <v>272.0</v>
      </c>
      <c r="E28" s="102">
        <v>5.0</v>
      </c>
      <c r="F28" s="102">
        <v>0.0</v>
      </c>
      <c r="G28" s="102">
        <v>14.0</v>
      </c>
      <c r="H28" s="102">
        <v>75.0</v>
      </c>
      <c r="I28" s="102">
        <v>5.0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93.0</v>
      </c>
      <c r="O28" s="58">
        <f t="shared" si="1"/>
        <v>512</v>
      </c>
    </row>
    <row r="29" ht="14.25" customHeight="1">
      <c r="A29" s="107">
        <v>28.0</v>
      </c>
      <c r="B29" s="101" t="s">
        <v>738</v>
      </c>
      <c r="C29" s="102">
        <v>115.0</v>
      </c>
      <c r="D29" s="102">
        <v>100.0</v>
      </c>
      <c r="E29" s="102">
        <v>3.0</v>
      </c>
      <c r="F29" s="102">
        <v>0.0</v>
      </c>
      <c r="G29" s="102">
        <v>3.0</v>
      </c>
      <c r="H29" s="102">
        <v>16.0</v>
      </c>
      <c r="I29" s="102">
        <v>0.0</v>
      </c>
      <c r="J29" s="102">
        <v>0.0</v>
      </c>
      <c r="K29" s="102">
        <v>3.0</v>
      </c>
      <c r="L29" s="102">
        <v>0.0</v>
      </c>
      <c r="M29" s="102">
        <v>0.0</v>
      </c>
      <c r="N29" s="117">
        <v>33.0</v>
      </c>
      <c r="O29" s="58">
        <f t="shared" si="1"/>
        <v>273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58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1007</v>
      </c>
      <c r="D34" s="89">
        <f t="shared" ref="D34:O34" si="2">D2+D3+D4+D5+D6+D7+D8+D9+D10+D11+D12+D13+D14+D15+D16+D17+D18+D19+D20+D21+D22+D23+D24+D25+D26+D27+D28+D29+D30+D31+D32+D33</f>
        <v>1646</v>
      </c>
      <c r="E34" s="89">
        <f t="shared" si="2"/>
        <v>46</v>
      </c>
      <c r="F34" s="89">
        <f t="shared" si="2"/>
        <v>2</v>
      </c>
      <c r="G34" s="89">
        <f t="shared" si="2"/>
        <v>159</v>
      </c>
      <c r="H34" s="89">
        <f t="shared" si="2"/>
        <v>957</v>
      </c>
      <c r="I34" s="89">
        <f t="shared" si="2"/>
        <v>54</v>
      </c>
      <c r="J34" s="89">
        <f t="shared" si="2"/>
        <v>20</v>
      </c>
      <c r="K34" s="89">
        <f t="shared" si="2"/>
        <v>57</v>
      </c>
      <c r="L34" s="89">
        <f t="shared" si="2"/>
        <v>0</v>
      </c>
      <c r="M34" s="89">
        <f t="shared" si="2"/>
        <v>2943</v>
      </c>
      <c r="N34" s="89">
        <f t="shared" si="2"/>
        <v>537</v>
      </c>
      <c r="O34" s="89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686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689</v>
      </c>
      <c r="C2" s="68">
        <v>77.0</v>
      </c>
      <c r="D2" s="68">
        <v>60.0</v>
      </c>
      <c r="E2" s="68">
        <v>1.0</v>
      </c>
      <c r="F2" s="68">
        <v>0.0</v>
      </c>
      <c r="G2" s="68">
        <v>9.0</v>
      </c>
      <c r="H2" s="68">
        <v>17.0</v>
      </c>
      <c r="I2" s="68">
        <v>2.0</v>
      </c>
      <c r="J2" s="68">
        <v>0.0</v>
      </c>
      <c r="K2" s="68">
        <v>2.0</v>
      </c>
      <c r="L2" s="68">
        <v>0.0</v>
      </c>
      <c r="M2" s="68">
        <v>0.0</v>
      </c>
      <c r="N2" s="68">
        <v>7.0</v>
      </c>
      <c r="O2" s="58">
        <f t="shared" ref="O2:O32" si="1">C2+D2+E2+F2+G2+H2+I2+J2+K2+L2+N2</f>
        <v>175</v>
      </c>
    </row>
    <row r="3" ht="14.25" customHeight="1">
      <c r="A3" s="55">
        <v>2.0</v>
      </c>
      <c r="B3" s="99" t="s">
        <v>695</v>
      </c>
      <c r="C3" s="100">
        <v>49.0</v>
      </c>
      <c r="D3" s="100">
        <v>51.0</v>
      </c>
      <c r="E3" s="100">
        <v>1.0</v>
      </c>
      <c r="F3" s="100">
        <v>0.0</v>
      </c>
      <c r="G3" s="100">
        <v>7.0</v>
      </c>
      <c r="H3" s="100">
        <v>28.0</v>
      </c>
      <c r="I3" s="100">
        <v>4.0</v>
      </c>
      <c r="J3" s="100">
        <v>2.0</v>
      </c>
      <c r="K3" s="100">
        <v>2.0</v>
      </c>
      <c r="L3" s="100">
        <v>0.0</v>
      </c>
      <c r="M3" s="100">
        <v>0.0</v>
      </c>
      <c r="N3" s="100">
        <v>16.0</v>
      </c>
      <c r="O3" s="58">
        <f t="shared" si="1"/>
        <v>160</v>
      </c>
    </row>
    <row r="4" ht="14.25" customHeight="1">
      <c r="A4" s="114">
        <v>3.0</v>
      </c>
      <c r="B4" s="103" t="s">
        <v>697</v>
      </c>
      <c r="C4" s="106">
        <v>57.0</v>
      </c>
      <c r="D4" s="106">
        <v>38.0</v>
      </c>
      <c r="E4" s="106">
        <v>1.0</v>
      </c>
      <c r="F4" s="106">
        <v>0.0</v>
      </c>
      <c r="G4" s="106">
        <v>3.0</v>
      </c>
      <c r="H4" s="106">
        <v>37.0</v>
      </c>
      <c r="I4" s="106">
        <v>2.0</v>
      </c>
      <c r="J4" s="106">
        <v>1.0</v>
      </c>
      <c r="K4" s="106">
        <v>3.0</v>
      </c>
      <c r="L4" s="106">
        <v>0.0</v>
      </c>
      <c r="M4" s="106">
        <v>0.0</v>
      </c>
      <c r="N4" s="106">
        <v>11.0</v>
      </c>
      <c r="O4" s="58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8">
        <f t="shared" si="1"/>
        <v>0</v>
      </c>
    </row>
    <row r="7" ht="14.25" customHeight="1">
      <c r="A7" s="107">
        <v>6.0</v>
      </c>
      <c r="B7" s="95" t="s">
        <v>702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58">
        <f t="shared" si="1"/>
        <v>399</v>
      </c>
    </row>
    <row r="8" ht="14.25" customHeight="1">
      <c r="A8" s="107">
        <v>7.0</v>
      </c>
      <c r="B8" s="95" t="s">
        <v>705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58">
        <f t="shared" si="1"/>
        <v>192</v>
      </c>
    </row>
    <row r="9" ht="14.25" customHeight="1">
      <c r="A9" s="107">
        <v>8.0</v>
      </c>
      <c r="B9" s="95" t="s">
        <v>707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58">
        <f t="shared" si="1"/>
        <v>131</v>
      </c>
    </row>
    <row r="10" ht="14.25" customHeight="1">
      <c r="A10" s="107">
        <v>9.0</v>
      </c>
      <c r="B10" s="104" t="s">
        <v>709</v>
      </c>
      <c r="C10" s="105">
        <v>32.0</v>
      </c>
      <c r="D10" s="105">
        <v>50.0</v>
      </c>
      <c r="E10" s="105">
        <v>3.0</v>
      </c>
      <c r="F10" s="105">
        <v>0.0</v>
      </c>
      <c r="G10" s="105">
        <v>10.0</v>
      </c>
      <c r="H10" s="105">
        <v>7.0</v>
      </c>
      <c r="I10" s="105">
        <v>8.0</v>
      </c>
      <c r="J10" s="105">
        <v>0.0</v>
      </c>
      <c r="K10" s="105">
        <v>5.0</v>
      </c>
      <c r="L10" s="105">
        <v>0.0</v>
      </c>
      <c r="M10" s="105">
        <v>0.0</v>
      </c>
      <c r="N10" s="105">
        <v>30.0</v>
      </c>
      <c r="O10" s="58">
        <f t="shared" si="1"/>
        <v>145</v>
      </c>
    </row>
    <row r="11" ht="14.25" customHeight="1">
      <c r="A11" s="107">
        <v>10.0</v>
      </c>
      <c r="B11" s="101" t="s">
        <v>712</v>
      </c>
      <c r="C11" s="102">
        <v>26.0</v>
      </c>
      <c r="D11" s="102">
        <v>75.0</v>
      </c>
      <c r="E11" s="102">
        <v>2.0</v>
      </c>
      <c r="F11" s="102">
        <v>0.0</v>
      </c>
      <c r="G11" s="102">
        <v>5.0</v>
      </c>
      <c r="H11" s="102">
        <v>8.0</v>
      </c>
      <c r="I11" s="102">
        <v>5.0</v>
      </c>
      <c r="J11" s="102">
        <v>0.0</v>
      </c>
      <c r="K11" s="102">
        <v>1.0</v>
      </c>
      <c r="L11" s="102">
        <v>0.0</v>
      </c>
      <c r="M11" s="102">
        <v>0.0</v>
      </c>
      <c r="N11" s="102">
        <v>21.0</v>
      </c>
      <c r="O11" s="58">
        <f t="shared" si="1"/>
        <v>143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8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8">
        <f t="shared" si="1"/>
        <v>0</v>
      </c>
    </row>
    <row r="14" ht="14.25" customHeight="1">
      <c r="A14" s="107">
        <v>13.0</v>
      </c>
      <c r="B14" s="101" t="s">
        <v>718</v>
      </c>
      <c r="C14" s="102">
        <v>23.0</v>
      </c>
      <c r="D14" s="102">
        <v>129.0</v>
      </c>
      <c r="E14" s="102">
        <v>7.0</v>
      </c>
      <c r="F14" s="102">
        <v>0.0</v>
      </c>
      <c r="G14" s="102">
        <v>23.0</v>
      </c>
      <c r="H14" s="102">
        <v>8.0</v>
      </c>
      <c r="I14" s="102">
        <v>7.0</v>
      </c>
      <c r="J14" s="102">
        <v>1.0</v>
      </c>
      <c r="K14" s="102">
        <v>10.0</v>
      </c>
      <c r="L14" s="102">
        <v>0.0</v>
      </c>
      <c r="M14" s="102">
        <v>0.0</v>
      </c>
      <c r="N14" s="102">
        <v>26.0</v>
      </c>
      <c r="O14" s="58">
        <f t="shared" si="1"/>
        <v>234</v>
      </c>
    </row>
    <row r="15" ht="14.25" customHeight="1">
      <c r="A15" s="107">
        <v>14.0</v>
      </c>
      <c r="B15" s="101" t="s">
        <v>721</v>
      </c>
      <c r="C15" s="102">
        <v>62.0</v>
      </c>
      <c r="D15" s="102">
        <v>43.0</v>
      </c>
      <c r="E15" s="102">
        <v>5.0</v>
      </c>
      <c r="F15" s="102">
        <v>0.0</v>
      </c>
      <c r="G15" s="102">
        <v>7.0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0.0</v>
      </c>
      <c r="N15" s="102">
        <v>8.0</v>
      </c>
      <c r="O15" s="58">
        <f t="shared" si="1"/>
        <v>132</v>
      </c>
    </row>
    <row r="16" ht="14.25" customHeight="1">
      <c r="A16" s="107">
        <v>15.0</v>
      </c>
      <c r="B16" s="101" t="s">
        <v>723</v>
      </c>
      <c r="C16" s="102">
        <v>37.0</v>
      </c>
      <c r="D16" s="102">
        <v>31.0</v>
      </c>
      <c r="E16" s="102">
        <v>3.0</v>
      </c>
      <c r="F16" s="102">
        <v>1.0</v>
      </c>
      <c r="G16" s="102">
        <v>5.0</v>
      </c>
      <c r="H16" s="102">
        <v>0.0</v>
      </c>
      <c r="I16" s="102">
        <v>2.0</v>
      </c>
      <c r="J16" s="102">
        <v>0.0</v>
      </c>
      <c r="K16" s="102">
        <v>3.0</v>
      </c>
      <c r="L16" s="102">
        <v>0.0</v>
      </c>
      <c r="M16" s="102">
        <v>0.0</v>
      </c>
      <c r="N16" s="102">
        <v>13.0</v>
      </c>
      <c r="O16" s="58">
        <f t="shared" si="1"/>
        <v>95</v>
      </c>
    </row>
    <row r="17" ht="14.25" customHeight="1">
      <c r="A17" s="107">
        <v>16.0</v>
      </c>
      <c r="B17" s="104" t="s">
        <v>725</v>
      </c>
      <c r="C17" s="105">
        <v>59.0</v>
      </c>
      <c r="D17" s="105">
        <v>35.0</v>
      </c>
      <c r="E17" s="105">
        <v>0.0</v>
      </c>
      <c r="F17" s="105">
        <v>15.0</v>
      </c>
      <c r="G17" s="105">
        <v>6.0</v>
      </c>
      <c r="H17" s="105">
        <v>2.0</v>
      </c>
      <c r="I17" s="105">
        <v>0.0</v>
      </c>
      <c r="J17" s="105">
        <v>1.0</v>
      </c>
      <c r="K17" s="108">
        <v>2.0</v>
      </c>
      <c r="L17" s="105">
        <v>0.0</v>
      </c>
      <c r="M17" s="105">
        <v>0.0</v>
      </c>
      <c r="N17" s="105">
        <v>40.0</v>
      </c>
      <c r="O17" s="58">
        <f t="shared" si="1"/>
        <v>160</v>
      </c>
    </row>
    <row r="18" ht="14.25" customHeight="1">
      <c r="A18" s="107">
        <v>17.0</v>
      </c>
      <c r="B18" s="104" t="s">
        <v>727</v>
      </c>
      <c r="C18" s="105">
        <v>37.0</v>
      </c>
      <c r="D18" s="105">
        <v>25.0</v>
      </c>
      <c r="E18" s="105">
        <v>1.0</v>
      </c>
      <c r="F18" s="105">
        <v>3.0</v>
      </c>
      <c r="G18" s="105">
        <v>6.0</v>
      </c>
      <c r="H18" s="105">
        <v>0.0</v>
      </c>
      <c r="I18" s="105">
        <v>0.0</v>
      </c>
      <c r="J18" s="105">
        <v>0.0</v>
      </c>
      <c r="K18" s="108">
        <v>3.0</v>
      </c>
      <c r="L18" s="105">
        <v>0.0</v>
      </c>
      <c r="M18" s="105">
        <v>441.0</v>
      </c>
      <c r="N18" s="105">
        <v>11.0</v>
      </c>
      <c r="O18" s="58">
        <f t="shared" si="1"/>
        <v>86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8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58">
        <f t="shared" si="1"/>
        <v>0</v>
      </c>
    </row>
    <row r="21" ht="14.25" customHeight="1">
      <c r="A21" s="107">
        <v>20.0</v>
      </c>
      <c r="B21" s="103" t="s">
        <v>732</v>
      </c>
      <c r="C21" s="102">
        <v>37.0</v>
      </c>
      <c r="D21" s="102">
        <v>88.0</v>
      </c>
      <c r="E21" s="102">
        <v>8.0</v>
      </c>
      <c r="F21" s="102">
        <v>4.0</v>
      </c>
      <c r="G21" s="102">
        <v>15.0</v>
      </c>
      <c r="H21" s="102">
        <v>0.0</v>
      </c>
      <c r="I21" s="102">
        <v>0.0</v>
      </c>
      <c r="J21" s="102">
        <v>2.0</v>
      </c>
      <c r="K21" s="102">
        <v>18.0</v>
      </c>
      <c r="L21" s="102">
        <v>0.0</v>
      </c>
      <c r="M21" s="102">
        <v>0.0</v>
      </c>
      <c r="N21" s="102">
        <v>40.0</v>
      </c>
      <c r="O21" s="58">
        <f t="shared" si="1"/>
        <v>212</v>
      </c>
    </row>
    <row r="22" ht="14.25" customHeight="1">
      <c r="A22" s="107">
        <v>21.0</v>
      </c>
      <c r="B22" s="101" t="s">
        <v>734</v>
      </c>
      <c r="C22" s="102">
        <v>105.0</v>
      </c>
      <c r="D22" s="102">
        <v>43.0</v>
      </c>
      <c r="E22" s="102">
        <v>1.0</v>
      </c>
      <c r="F22" s="102">
        <v>2.0</v>
      </c>
      <c r="G22" s="102">
        <v>7.0</v>
      </c>
      <c r="H22" s="102">
        <v>0.0</v>
      </c>
      <c r="I22" s="102">
        <v>8.0</v>
      </c>
      <c r="J22" s="102">
        <v>1.0</v>
      </c>
      <c r="K22" s="102">
        <v>8.0</v>
      </c>
      <c r="L22" s="102">
        <v>0.0</v>
      </c>
      <c r="M22" s="102">
        <v>1.0</v>
      </c>
      <c r="N22" s="102">
        <v>25.0</v>
      </c>
      <c r="O22" s="58">
        <f t="shared" si="1"/>
        <v>200</v>
      </c>
    </row>
    <row r="23" ht="14.25" customHeight="1">
      <c r="A23" s="107">
        <v>22.0</v>
      </c>
      <c r="B23" s="101" t="s">
        <v>735</v>
      </c>
      <c r="C23" s="102">
        <v>64.0</v>
      </c>
      <c r="D23" s="102">
        <v>35.0</v>
      </c>
      <c r="E23" s="102">
        <v>3.0</v>
      </c>
      <c r="F23" s="102">
        <v>0.0</v>
      </c>
      <c r="G23" s="102">
        <v>8.0</v>
      </c>
      <c r="H23" s="102">
        <v>0.0</v>
      </c>
      <c r="I23" s="102">
        <v>1.0</v>
      </c>
      <c r="J23" s="102">
        <v>2.0</v>
      </c>
      <c r="K23" s="102">
        <v>5.0</v>
      </c>
      <c r="L23" s="102">
        <v>0.0</v>
      </c>
      <c r="M23" s="102">
        <v>0.0</v>
      </c>
      <c r="N23" s="102">
        <v>5.0</v>
      </c>
      <c r="O23" s="58">
        <f t="shared" si="1"/>
        <v>123</v>
      </c>
    </row>
    <row r="24" ht="14.25" customHeight="1">
      <c r="A24" s="107">
        <v>23.0</v>
      </c>
      <c r="B24" s="101" t="s">
        <v>737</v>
      </c>
      <c r="C24" s="102">
        <v>42.0</v>
      </c>
      <c r="D24" s="102">
        <v>46.0</v>
      </c>
      <c r="E24" s="102">
        <v>3.0</v>
      </c>
      <c r="F24" s="102">
        <v>0.0</v>
      </c>
      <c r="G24" s="102">
        <v>2.0</v>
      </c>
      <c r="H24" s="102">
        <v>0.0</v>
      </c>
      <c r="I24" s="102">
        <v>2.0</v>
      </c>
      <c r="J24" s="102">
        <v>1.0</v>
      </c>
      <c r="K24" s="102">
        <v>5.0</v>
      </c>
      <c r="L24" s="102">
        <v>0.0</v>
      </c>
      <c r="M24" s="102">
        <v>0.0</v>
      </c>
      <c r="N24" s="102">
        <v>109.0</v>
      </c>
      <c r="O24" s="58">
        <f t="shared" si="1"/>
        <v>210</v>
      </c>
    </row>
    <row r="25" ht="14.25" customHeight="1">
      <c r="A25" s="107">
        <v>24.0</v>
      </c>
      <c r="B25" s="103" t="s">
        <v>739</v>
      </c>
      <c r="C25" s="106">
        <v>47.0</v>
      </c>
      <c r="D25" s="106">
        <v>41.0</v>
      </c>
      <c r="E25" s="106">
        <v>3.0</v>
      </c>
      <c r="F25" s="106">
        <v>0.0</v>
      </c>
      <c r="G25" s="106">
        <v>5.0</v>
      </c>
      <c r="H25" s="106">
        <v>0.0</v>
      </c>
      <c r="I25" s="106">
        <v>3.0</v>
      </c>
      <c r="J25" s="106">
        <v>1.0</v>
      </c>
      <c r="K25" s="106">
        <v>2.0</v>
      </c>
      <c r="L25" s="106">
        <v>0.0</v>
      </c>
      <c r="M25" s="106">
        <v>0.0</v>
      </c>
      <c r="N25" s="106">
        <v>22.0</v>
      </c>
      <c r="O25" s="58">
        <f t="shared" si="1"/>
        <v>124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8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58">
        <f t="shared" si="1"/>
        <v>0</v>
      </c>
    </row>
    <row r="28" ht="14.25" customHeight="1">
      <c r="A28" s="107">
        <v>27.0</v>
      </c>
      <c r="B28" s="104" t="s">
        <v>740</v>
      </c>
      <c r="C28" s="102">
        <v>40.0</v>
      </c>
      <c r="D28" s="102">
        <v>242.0</v>
      </c>
      <c r="E28" s="102">
        <v>11.0</v>
      </c>
      <c r="F28" s="102">
        <v>0.0</v>
      </c>
      <c r="G28" s="102">
        <v>17.0</v>
      </c>
      <c r="H28" s="102">
        <v>1.0</v>
      </c>
      <c r="I28" s="102">
        <v>4.0</v>
      </c>
      <c r="J28" s="102">
        <v>4.0</v>
      </c>
      <c r="K28" s="102">
        <v>27.0</v>
      </c>
      <c r="L28" s="102">
        <v>0.0</v>
      </c>
      <c r="M28" s="102">
        <v>97.0</v>
      </c>
      <c r="N28" s="102">
        <v>31.0</v>
      </c>
      <c r="O28" s="58">
        <f t="shared" si="1"/>
        <v>377</v>
      </c>
    </row>
    <row r="29" ht="14.25" customHeight="1">
      <c r="A29" s="107">
        <v>28.0</v>
      </c>
      <c r="B29" s="101" t="s">
        <v>741</v>
      </c>
      <c r="C29" s="102">
        <v>297.0</v>
      </c>
      <c r="D29" s="102">
        <v>93.0</v>
      </c>
      <c r="E29" s="102">
        <v>3.0</v>
      </c>
      <c r="F29" s="102">
        <v>0.0</v>
      </c>
      <c r="G29" s="102">
        <v>1.0</v>
      </c>
      <c r="H29" s="102">
        <v>7.0</v>
      </c>
      <c r="I29" s="102">
        <v>3.0</v>
      </c>
      <c r="J29" s="102">
        <v>0.0</v>
      </c>
      <c r="K29" s="102">
        <v>7.0</v>
      </c>
      <c r="L29" s="102">
        <v>0.0</v>
      </c>
      <c r="M29" s="102">
        <v>815.0</v>
      </c>
      <c r="N29" s="117">
        <v>86.0</v>
      </c>
      <c r="O29" s="58">
        <f t="shared" si="1"/>
        <v>497</v>
      </c>
    </row>
    <row r="30" ht="14.25" customHeight="1">
      <c r="A30" s="107">
        <v>29.0</v>
      </c>
      <c r="B30" s="101" t="s">
        <v>742</v>
      </c>
      <c r="C30" s="102">
        <v>51.0</v>
      </c>
      <c r="D30" s="102">
        <v>165.0</v>
      </c>
      <c r="E30" s="102">
        <v>1.0</v>
      </c>
      <c r="F30" s="102">
        <v>0.0</v>
      </c>
      <c r="G30" s="102">
        <v>3.0</v>
      </c>
      <c r="H30" s="102">
        <v>9.0</v>
      </c>
      <c r="I30" s="102">
        <v>3.0</v>
      </c>
      <c r="J30" s="102">
        <v>0.0</v>
      </c>
      <c r="K30" s="102">
        <v>8.0</v>
      </c>
      <c r="L30" s="102">
        <v>0.0</v>
      </c>
      <c r="M30" s="102">
        <v>29.0</v>
      </c>
      <c r="N30" s="102">
        <v>7.0</v>
      </c>
      <c r="O30" s="58">
        <f t="shared" si="1"/>
        <v>247</v>
      </c>
    </row>
    <row r="31" ht="14.25" customHeight="1">
      <c r="A31" s="107">
        <v>30.0</v>
      </c>
      <c r="B31" s="103" t="s">
        <v>743</v>
      </c>
      <c r="C31" s="106">
        <v>54.0</v>
      </c>
      <c r="D31" s="106">
        <v>68.0</v>
      </c>
      <c r="E31" s="106">
        <v>1.0</v>
      </c>
      <c r="F31" s="106">
        <v>0.0</v>
      </c>
      <c r="G31" s="106">
        <v>4.0</v>
      </c>
      <c r="H31" s="106">
        <v>0.0</v>
      </c>
      <c r="I31" s="106">
        <v>3.0</v>
      </c>
      <c r="J31" s="106">
        <v>0.0</v>
      </c>
      <c r="K31" s="106">
        <v>3.0</v>
      </c>
      <c r="L31" s="106">
        <v>0.0</v>
      </c>
      <c r="M31" s="106">
        <v>0.0</v>
      </c>
      <c r="N31" s="106">
        <v>3.0</v>
      </c>
      <c r="O31" s="58">
        <f t="shared" si="1"/>
        <v>136</v>
      </c>
    </row>
    <row r="32" ht="14.25" customHeight="1">
      <c r="A32" s="80">
        <v>31.0</v>
      </c>
      <c r="B32" s="111" t="s">
        <v>744</v>
      </c>
      <c r="C32" s="112">
        <v>31.0</v>
      </c>
      <c r="D32" s="112">
        <v>16.0</v>
      </c>
      <c r="E32" s="112">
        <v>4.0</v>
      </c>
      <c r="F32" s="112">
        <v>0.0</v>
      </c>
      <c r="G32" s="112">
        <v>3.0</v>
      </c>
      <c r="H32" s="112">
        <v>8.0</v>
      </c>
      <c r="I32" s="112">
        <v>4.0</v>
      </c>
      <c r="J32" s="112">
        <v>0.0</v>
      </c>
      <c r="K32" s="112">
        <v>2.0</v>
      </c>
      <c r="L32" s="112">
        <v>0.0</v>
      </c>
      <c r="M32" s="112">
        <v>0.0</v>
      </c>
      <c r="N32" s="112">
        <v>2.0</v>
      </c>
      <c r="O32" s="58">
        <f t="shared" si="1"/>
        <v>70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1398</v>
      </c>
      <c r="D34" s="89">
        <f t="shared" ref="D34:O34" si="2">D2+D3+D4+D5+D6+D7+D8+D9+D10+D11+D12+D13+D14+D15+D16+D17+D18+D19+D20+D21+D22+D23+D24+D25+D26+D27+D28+D29+D30+D31+D32+D33</f>
        <v>1601</v>
      </c>
      <c r="E34" s="89">
        <f t="shared" si="2"/>
        <v>69</v>
      </c>
      <c r="F34" s="89">
        <f t="shared" si="2"/>
        <v>25</v>
      </c>
      <c r="G34" s="89">
        <f t="shared" si="2"/>
        <v>178</v>
      </c>
      <c r="H34" s="89">
        <f t="shared" si="2"/>
        <v>233</v>
      </c>
      <c r="I34" s="89">
        <f t="shared" si="2"/>
        <v>78</v>
      </c>
      <c r="J34" s="89">
        <f t="shared" si="2"/>
        <v>23</v>
      </c>
      <c r="K34" s="89">
        <f t="shared" si="2"/>
        <v>156</v>
      </c>
      <c r="L34" s="89">
        <f t="shared" si="2"/>
        <v>0</v>
      </c>
      <c r="M34" s="89">
        <f t="shared" si="2"/>
        <v>2546</v>
      </c>
      <c r="N34" s="89">
        <f t="shared" si="2"/>
        <v>640</v>
      </c>
      <c r="O34" s="89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745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8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58">
        <f t="shared" si="1"/>
        <v>0</v>
      </c>
    </row>
    <row r="4" ht="14.25" customHeight="1">
      <c r="A4" s="114">
        <v>3.0</v>
      </c>
      <c r="B4" s="103" t="s">
        <v>750</v>
      </c>
      <c r="C4" s="106">
        <v>58.0</v>
      </c>
      <c r="D4" s="106">
        <v>71.0</v>
      </c>
      <c r="E4" s="106">
        <v>5.0</v>
      </c>
      <c r="F4" s="106">
        <v>0.0</v>
      </c>
      <c r="G4" s="106">
        <v>32.0</v>
      </c>
      <c r="H4" s="106">
        <v>5.0</v>
      </c>
      <c r="I4" s="106">
        <v>9.0</v>
      </c>
      <c r="J4" s="106">
        <v>0.0</v>
      </c>
      <c r="K4" s="106">
        <v>8.0</v>
      </c>
      <c r="L4" s="106">
        <v>0.0</v>
      </c>
      <c r="M4" s="106">
        <v>0.0</v>
      </c>
      <c r="N4" s="106">
        <v>48.0</v>
      </c>
      <c r="O4" s="58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752</v>
      </c>
      <c r="C5" s="105">
        <v>53.0</v>
      </c>
      <c r="D5" s="105">
        <v>25.0</v>
      </c>
      <c r="E5" s="105">
        <v>0.0</v>
      </c>
      <c r="F5" s="105">
        <v>0.0</v>
      </c>
      <c r="G5" s="105">
        <v>7.0</v>
      </c>
      <c r="H5" s="105">
        <v>0.0</v>
      </c>
      <c r="I5" s="105">
        <v>0.0</v>
      </c>
      <c r="J5" s="105">
        <v>0.0</v>
      </c>
      <c r="K5" s="105">
        <v>2.0</v>
      </c>
      <c r="L5" s="105">
        <v>0.0</v>
      </c>
      <c r="M5" s="105">
        <v>173.0</v>
      </c>
      <c r="N5" s="105">
        <v>42.0</v>
      </c>
      <c r="O5" s="58">
        <f t="shared" si="1"/>
        <v>129</v>
      </c>
    </row>
    <row r="6" ht="14.25" customHeight="1">
      <c r="A6" s="107">
        <v>5.0</v>
      </c>
      <c r="B6" s="96" t="s">
        <v>754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58">
        <f t="shared" si="1"/>
        <v>101</v>
      </c>
    </row>
    <row r="7" ht="14.25" customHeight="1">
      <c r="A7" s="107">
        <v>6.0</v>
      </c>
      <c r="B7" s="95" t="s">
        <v>756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58">
        <f t="shared" si="1"/>
        <v>140</v>
      </c>
    </row>
    <row r="8" ht="14.25" customHeight="1">
      <c r="A8" s="107">
        <v>7.0</v>
      </c>
      <c r="B8" s="95" t="s">
        <v>757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58">
        <f t="shared" si="1"/>
        <v>73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8">
        <f t="shared" si="1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58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58">
        <f t="shared" si="1"/>
        <v>0</v>
      </c>
    </row>
    <row r="12" ht="14.25" customHeight="1">
      <c r="A12" s="107">
        <v>11.0</v>
      </c>
      <c r="B12" s="95" t="s">
        <v>764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58">
        <f t="shared" si="1"/>
        <v>224</v>
      </c>
    </row>
    <row r="13" ht="14.25" customHeight="1">
      <c r="A13" s="107">
        <v>12.0</v>
      </c>
      <c r="B13" s="101" t="s">
        <v>767</v>
      </c>
      <c r="C13" s="106">
        <v>13.0</v>
      </c>
      <c r="D13" s="106">
        <v>44.0</v>
      </c>
      <c r="E13" s="106">
        <v>2.0</v>
      </c>
      <c r="F13" s="106">
        <v>0.0</v>
      </c>
      <c r="G13" s="106">
        <v>10.0</v>
      </c>
      <c r="H13" s="106">
        <v>0.0</v>
      </c>
      <c r="I13" s="106">
        <v>6.0</v>
      </c>
      <c r="J13" s="106">
        <v>1.0</v>
      </c>
      <c r="K13" s="106">
        <v>0.0</v>
      </c>
      <c r="L13" s="106">
        <v>0.0</v>
      </c>
      <c r="M13" s="106">
        <v>0.0</v>
      </c>
      <c r="N13" s="106">
        <v>13.0</v>
      </c>
      <c r="O13" s="58">
        <f t="shared" si="1"/>
        <v>89</v>
      </c>
    </row>
    <row r="14" ht="14.25" customHeight="1">
      <c r="A14" s="107">
        <v>13.0</v>
      </c>
      <c r="B14" s="101" t="s">
        <v>770</v>
      </c>
      <c r="C14" s="102">
        <v>15.0</v>
      </c>
      <c r="D14" s="102">
        <v>303.0</v>
      </c>
      <c r="E14" s="102">
        <v>2.0</v>
      </c>
      <c r="F14" s="102">
        <v>0.0</v>
      </c>
      <c r="G14" s="102">
        <v>13.0</v>
      </c>
      <c r="H14" s="102">
        <v>0.0</v>
      </c>
      <c r="I14" s="102">
        <v>0.0</v>
      </c>
      <c r="J14" s="102">
        <v>0.0</v>
      </c>
      <c r="K14" s="102">
        <v>17.0</v>
      </c>
      <c r="L14" s="102">
        <v>0.0</v>
      </c>
      <c r="M14" s="102">
        <v>0.0</v>
      </c>
      <c r="N14" s="102">
        <v>70.0</v>
      </c>
      <c r="O14" s="58">
        <f t="shared" si="1"/>
        <v>420</v>
      </c>
    </row>
    <row r="15" ht="14.25" customHeight="1">
      <c r="A15" s="107">
        <v>14.0</v>
      </c>
      <c r="B15" s="101" t="s">
        <v>773</v>
      </c>
      <c r="C15" s="102">
        <v>6.0</v>
      </c>
      <c r="D15" s="102">
        <v>250.0</v>
      </c>
      <c r="E15" s="102">
        <v>2.0</v>
      </c>
      <c r="F15" s="102">
        <v>0.0</v>
      </c>
      <c r="G15" s="102">
        <v>1.0</v>
      </c>
      <c r="H15" s="102">
        <v>0.0</v>
      </c>
      <c r="I15" s="102">
        <v>1.0</v>
      </c>
      <c r="J15" s="102">
        <v>0.0</v>
      </c>
      <c r="K15" s="102">
        <v>1.0</v>
      </c>
      <c r="L15" s="102">
        <v>0.0</v>
      </c>
      <c r="M15" s="102">
        <v>242.0</v>
      </c>
      <c r="N15" s="102">
        <v>9.0</v>
      </c>
      <c r="O15" s="58">
        <f t="shared" si="1"/>
        <v>270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58">
        <f t="shared" si="1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58">
        <f t="shared" si="1"/>
        <v>0</v>
      </c>
    </row>
    <row r="18" ht="14.25" customHeight="1">
      <c r="A18" s="107">
        <v>17.0</v>
      </c>
      <c r="B18" s="104" t="s">
        <v>777</v>
      </c>
      <c r="C18" s="105">
        <v>14.0</v>
      </c>
      <c r="D18" s="105">
        <v>123.0</v>
      </c>
      <c r="E18" s="105">
        <v>2.0</v>
      </c>
      <c r="F18" s="105">
        <v>0.0</v>
      </c>
      <c r="G18" s="105">
        <v>28.0</v>
      </c>
      <c r="H18" s="105">
        <v>0.0</v>
      </c>
      <c r="I18" s="105">
        <v>1.0</v>
      </c>
      <c r="J18" s="105">
        <v>2.0</v>
      </c>
      <c r="K18" s="108">
        <v>10.0</v>
      </c>
      <c r="L18" s="105">
        <v>0.0</v>
      </c>
      <c r="M18" s="105">
        <v>0.0</v>
      </c>
      <c r="N18" s="105">
        <v>20.0</v>
      </c>
      <c r="O18" s="58">
        <f t="shared" si="1"/>
        <v>200</v>
      </c>
    </row>
    <row r="19" ht="14.25" customHeight="1">
      <c r="A19" s="107">
        <v>18.0</v>
      </c>
      <c r="B19" s="103" t="s">
        <v>779</v>
      </c>
      <c r="C19" s="106">
        <v>23.0</v>
      </c>
      <c r="D19" s="106">
        <v>26.0</v>
      </c>
      <c r="E19" s="106">
        <v>1.0</v>
      </c>
      <c r="F19" s="106">
        <v>0.0</v>
      </c>
      <c r="G19" s="106">
        <v>4.0</v>
      </c>
      <c r="H19" s="106">
        <v>0.0</v>
      </c>
      <c r="I19" s="106">
        <v>3.0</v>
      </c>
      <c r="J19" s="106">
        <v>0.0</v>
      </c>
      <c r="K19" s="106">
        <v>3.0</v>
      </c>
      <c r="L19" s="106">
        <v>0.0</v>
      </c>
      <c r="M19" s="106">
        <v>836.0</v>
      </c>
      <c r="N19" s="106">
        <v>58.0</v>
      </c>
      <c r="O19" s="58">
        <f t="shared" si="1"/>
        <v>118</v>
      </c>
    </row>
    <row r="20" ht="14.25" customHeight="1">
      <c r="A20" s="107">
        <v>19.0</v>
      </c>
      <c r="B20" s="101" t="s">
        <v>780</v>
      </c>
      <c r="C20" s="102">
        <v>13.0</v>
      </c>
      <c r="D20" s="102">
        <v>25.0</v>
      </c>
      <c r="E20" s="102">
        <v>1.0</v>
      </c>
      <c r="F20" s="102">
        <v>0.0</v>
      </c>
      <c r="G20" s="102">
        <v>7.0</v>
      </c>
      <c r="H20" s="102">
        <v>9.0</v>
      </c>
      <c r="I20" s="102">
        <v>0.0</v>
      </c>
      <c r="J20" s="102">
        <v>1.0</v>
      </c>
      <c r="K20" s="102">
        <v>1.0</v>
      </c>
      <c r="L20" s="102">
        <v>0.0</v>
      </c>
      <c r="M20" s="102">
        <v>0.0</v>
      </c>
      <c r="N20" s="102">
        <v>25.0</v>
      </c>
      <c r="O20" s="58">
        <f t="shared" si="1"/>
        <v>82</v>
      </c>
    </row>
    <row r="21" ht="14.25" customHeight="1">
      <c r="A21" s="107">
        <v>20.0</v>
      </c>
      <c r="B21" s="103" t="s">
        <v>782</v>
      </c>
      <c r="C21" s="102">
        <v>13.0</v>
      </c>
      <c r="D21" s="102">
        <v>26.0</v>
      </c>
      <c r="E21" s="102">
        <v>3.0</v>
      </c>
      <c r="F21" s="102">
        <v>0.0</v>
      </c>
      <c r="G21" s="102">
        <v>4.0</v>
      </c>
      <c r="H21" s="102">
        <v>0.0</v>
      </c>
      <c r="I21" s="102">
        <v>0.0</v>
      </c>
      <c r="J21" s="102">
        <v>1.0</v>
      </c>
      <c r="K21" s="102">
        <v>7.0</v>
      </c>
      <c r="L21" s="102">
        <v>0.0</v>
      </c>
      <c r="M21" s="102">
        <v>0.0</v>
      </c>
      <c r="N21" s="102">
        <v>7.0</v>
      </c>
      <c r="O21" s="58">
        <f t="shared" si="1"/>
        <v>61</v>
      </c>
    </row>
    <row r="22" ht="14.25" customHeight="1">
      <c r="A22" s="107">
        <v>21.0</v>
      </c>
      <c r="B22" s="101" t="s">
        <v>785</v>
      </c>
      <c r="C22" s="102">
        <v>9.0</v>
      </c>
      <c r="D22" s="102">
        <v>24.0</v>
      </c>
      <c r="E22" s="102">
        <v>2.0</v>
      </c>
      <c r="F22" s="102">
        <v>0.0</v>
      </c>
      <c r="G22" s="102">
        <v>9.0</v>
      </c>
      <c r="H22" s="102">
        <v>84.0</v>
      </c>
      <c r="I22" s="102">
        <v>4.0</v>
      </c>
      <c r="J22" s="102">
        <v>0.0</v>
      </c>
      <c r="K22" s="102">
        <v>7.0</v>
      </c>
      <c r="L22" s="102">
        <v>0.0</v>
      </c>
      <c r="M22" s="102">
        <v>0.0</v>
      </c>
      <c r="N22" s="102">
        <v>62.0</v>
      </c>
      <c r="O22" s="58">
        <f t="shared" si="1"/>
        <v>201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58">
        <f t="shared" si="1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58">
        <f t="shared" si="1"/>
        <v>0</v>
      </c>
    </row>
    <row r="25" ht="14.25" customHeight="1">
      <c r="A25" s="107">
        <v>24.0</v>
      </c>
      <c r="B25" s="103" t="s">
        <v>790</v>
      </c>
      <c r="C25" s="106">
        <v>3.0</v>
      </c>
      <c r="D25" s="106">
        <v>70.0</v>
      </c>
      <c r="E25" s="106">
        <v>4.0</v>
      </c>
      <c r="F25" s="106">
        <v>1.0</v>
      </c>
      <c r="G25" s="106">
        <v>26.0</v>
      </c>
      <c r="H25" s="106">
        <v>171.0</v>
      </c>
      <c r="I25" s="106">
        <v>3.0</v>
      </c>
      <c r="J25" s="106">
        <v>0.0</v>
      </c>
      <c r="K25" s="106">
        <v>14.0</v>
      </c>
      <c r="L25" s="106">
        <v>0.0</v>
      </c>
      <c r="M25" s="106">
        <v>0.0</v>
      </c>
      <c r="N25" s="106">
        <v>38.0</v>
      </c>
      <c r="O25" s="58">
        <f t="shared" si="1"/>
        <v>330</v>
      </c>
    </row>
    <row r="26" ht="14.25" customHeight="1">
      <c r="A26" s="107">
        <v>25.0</v>
      </c>
      <c r="B26" s="101" t="s">
        <v>792</v>
      </c>
      <c r="C26" s="106">
        <v>17.0</v>
      </c>
      <c r="D26" s="106">
        <v>38.0</v>
      </c>
      <c r="E26" s="106">
        <v>0.0</v>
      </c>
      <c r="F26" s="106">
        <v>0.0</v>
      </c>
      <c r="G26" s="106">
        <v>6.0</v>
      </c>
      <c r="H26" s="106">
        <v>59.0</v>
      </c>
      <c r="I26" s="106">
        <v>4.0</v>
      </c>
      <c r="J26" s="106">
        <v>0.0</v>
      </c>
      <c r="K26" s="106">
        <v>12.0</v>
      </c>
      <c r="L26" s="106">
        <v>0.0</v>
      </c>
      <c r="M26" s="106">
        <v>0.0</v>
      </c>
      <c r="N26" s="106">
        <v>53.0</v>
      </c>
      <c r="O26" s="58">
        <f t="shared" si="1"/>
        <v>189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58">
        <f t="shared" si="1"/>
        <v>0</v>
      </c>
    </row>
    <row r="28" ht="14.25" customHeight="1">
      <c r="A28" s="107">
        <v>27.0</v>
      </c>
      <c r="B28" s="104" t="s">
        <v>794</v>
      </c>
      <c r="C28" s="102">
        <v>17.0</v>
      </c>
      <c r="D28" s="102">
        <v>45.0</v>
      </c>
      <c r="E28" s="102">
        <v>2.0</v>
      </c>
      <c r="F28" s="102">
        <v>0.0</v>
      </c>
      <c r="G28" s="102">
        <v>14.0</v>
      </c>
      <c r="H28" s="102">
        <v>104.0</v>
      </c>
      <c r="I28" s="102">
        <v>3.0</v>
      </c>
      <c r="J28" s="102">
        <v>0.0</v>
      </c>
      <c r="K28" s="102">
        <v>5.0</v>
      </c>
      <c r="L28" s="102">
        <v>0.0</v>
      </c>
      <c r="M28" s="102">
        <v>0.0</v>
      </c>
      <c r="N28" s="102">
        <v>92.0</v>
      </c>
      <c r="O28" s="58">
        <f t="shared" si="1"/>
        <v>282</v>
      </c>
    </row>
    <row r="29" ht="14.25" customHeight="1">
      <c r="A29" s="107">
        <v>28.0</v>
      </c>
      <c r="B29" s="101" t="s">
        <v>796</v>
      </c>
      <c r="C29" s="102">
        <v>20.0</v>
      </c>
      <c r="D29" s="102">
        <v>16.0</v>
      </c>
      <c r="E29" s="102"/>
      <c r="F29" s="102">
        <v>0.0</v>
      </c>
      <c r="G29" s="102">
        <v>12.0</v>
      </c>
      <c r="H29" s="102">
        <v>75.0</v>
      </c>
      <c r="I29" s="102">
        <v>0.0</v>
      </c>
      <c r="J29" s="102">
        <v>1.0</v>
      </c>
      <c r="K29" s="102">
        <v>12.0</v>
      </c>
      <c r="L29" s="102">
        <v>0.0</v>
      </c>
      <c r="M29" s="102">
        <v>0.0</v>
      </c>
      <c r="N29" s="117">
        <v>65.0</v>
      </c>
      <c r="O29" s="58">
        <f t="shared" si="1"/>
        <v>201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58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332</v>
      </c>
      <c r="D34" s="89">
        <f t="shared" ref="D34:O34" si="2">D2+D3+D4+D5+D6+D7+D8+D9+D10+D11+D12+D13+D14+D15+D16+D17+D18+D19+D20+D21+D22+D23+D24+D25+D26+D27+D28+D29+D30+D31+D32+D33</f>
        <v>1311</v>
      </c>
      <c r="E34" s="89">
        <f t="shared" si="2"/>
        <v>35</v>
      </c>
      <c r="F34" s="89">
        <f t="shared" si="2"/>
        <v>1</v>
      </c>
      <c r="G34" s="89">
        <f t="shared" si="2"/>
        <v>239</v>
      </c>
      <c r="H34" s="89">
        <f t="shared" si="2"/>
        <v>507</v>
      </c>
      <c r="I34" s="89">
        <f t="shared" si="2"/>
        <v>48</v>
      </c>
      <c r="J34" s="89">
        <f t="shared" si="2"/>
        <v>11</v>
      </c>
      <c r="K34" s="89">
        <f t="shared" si="2"/>
        <v>127</v>
      </c>
      <c r="L34" s="89">
        <f t="shared" si="2"/>
        <v>0</v>
      </c>
      <c r="M34" s="89">
        <f t="shared" si="2"/>
        <v>1251</v>
      </c>
      <c r="N34" s="89">
        <f t="shared" si="2"/>
        <v>735</v>
      </c>
      <c r="O34" s="89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746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747</v>
      </c>
      <c r="C2" s="68">
        <v>18.0</v>
      </c>
      <c r="D2" s="68">
        <v>217.0</v>
      </c>
      <c r="E2" s="68"/>
      <c r="F2" s="68">
        <v>0.0</v>
      </c>
      <c r="G2" s="68">
        <v>27.0</v>
      </c>
      <c r="H2" s="68">
        <v>103.0</v>
      </c>
      <c r="I2" s="68">
        <v>6.0</v>
      </c>
      <c r="J2" s="68">
        <v>1.0</v>
      </c>
      <c r="K2" s="68">
        <v>15.0</v>
      </c>
      <c r="L2" s="68">
        <v>0.0</v>
      </c>
      <c r="M2" s="68">
        <v>0.0</v>
      </c>
      <c r="N2" s="68">
        <v>59.0</v>
      </c>
      <c r="O2" s="58">
        <f t="shared" ref="O2:O32" si="1">C2+D2+E2+F2+G2+H2+I2+J2+K2+L2+N2</f>
        <v>446</v>
      </c>
    </row>
    <row r="3" ht="14.25" customHeight="1">
      <c r="A3" s="55">
        <v>2.0</v>
      </c>
      <c r="B3" s="99" t="s">
        <v>748</v>
      </c>
      <c r="C3" s="100">
        <v>121.0</v>
      </c>
      <c r="D3" s="100">
        <v>53.0</v>
      </c>
      <c r="E3" s="100">
        <v>4.0</v>
      </c>
      <c r="F3" s="100">
        <v>0.0</v>
      </c>
      <c r="G3" s="100">
        <v>5.0</v>
      </c>
      <c r="H3" s="100">
        <v>39.0</v>
      </c>
      <c r="I3" s="100">
        <v>0.0</v>
      </c>
      <c r="J3" s="100">
        <v>2.0</v>
      </c>
      <c r="K3" s="100">
        <v>6.0</v>
      </c>
      <c r="L3" s="100">
        <v>0.0</v>
      </c>
      <c r="M3" s="100">
        <v>0.0</v>
      </c>
      <c r="N3" s="100">
        <v>34.0</v>
      </c>
      <c r="O3" s="58">
        <f t="shared" si="1"/>
        <v>264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8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58">
        <f t="shared" si="1"/>
        <v>0</v>
      </c>
    </row>
    <row r="6" ht="14.25" customHeight="1">
      <c r="A6" s="107">
        <v>5.0</v>
      </c>
      <c r="B6" s="96" t="s">
        <v>753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58">
        <f t="shared" si="1"/>
        <v>488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8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8">
        <f t="shared" si="1"/>
        <v>0</v>
      </c>
    </row>
    <row r="9" ht="14.25" customHeight="1">
      <c r="A9" s="107">
        <v>8.0</v>
      </c>
      <c r="B9" s="95" t="s">
        <v>758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58">
        <f t="shared" si="1"/>
        <v>380</v>
      </c>
    </row>
    <row r="10" ht="14.25" customHeight="1">
      <c r="A10" s="107">
        <v>9.0</v>
      </c>
      <c r="B10" s="104" t="s">
        <v>759</v>
      </c>
      <c r="C10" s="105">
        <v>40.0</v>
      </c>
      <c r="D10" s="105">
        <v>154.0</v>
      </c>
      <c r="E10" s="105">
        <v>1.0</v>
      </c>
      <c r="F10" s="105">
        <v>0.0</v>
      </c>
      <c r="G10" s="105">
        <v>10.0</v>
      </c>
      <c r="H10" s="105">
        <v>0.0</v>
      </c>
      <c r="I10" s="105">
        <v>1.0</v>
      </c>
      <c r="J10" s="105">
        <v>0.0</v>
      </c>
      <c r="K10" s="105">
        <v>7.0</v>
      </c>
      <c r="L10" s="105">
        <v>0.0</v>
      </c>
      <c r="M10" s="105">
        <v>0.0</v>
      </c>
      <c r="N10" s="105">
        <v>7.0</v>
      </c>
      <c r="O10" s="58">
        <f t="shared" si="1"/>
        <v>220</v>
      </c>
    </row>
    <row r="11" ht="14.25" customHeight="1">
      <c r="A11" s="107">
        <v>10.0</v>
      </c>
      <c r="B11" s="101" t="s">
        <v>760</v>
      </c>
      <c r="C11" s="102">
        <v>25.0</v>
      </c>
      <c r="D11" s="102">
        <v>103.0</v>
      </c>
      <c r="E11" s="102">
        <v>3.0</v>
      </c>
      <c r="F11" s="102">
        <v>0.0</v>
      </c>
      <c r="G11" s="102">
        <v>1.0</v>
      </c>
      <c r="H11" s="102">
        <v>0.0</v>
      </c>
      <c r="I11" s="102">
        <v>1.0</v>
      </c>
      <c r="J11" s="102">
        <v>0.0</v>
      </c>
      <c r="K11" s="102">
        <v>0.0</v>
      </c>
      <c r="L11" s="102">
        <v>0.0</v>
      </c>
      <c r="M11" s="102">
        <v>0.0</v>
      </c>
      <c r="N11" s="102">
        <v>99.0</v>
      </c>
      <c r="O11" s="58">
        <f t="shared" si="1"/>
        <v>232</v>
      </c>
    </row>
    <row r="12" ht="14.25" customHeight="1">
      <c r="A12" s="107">
        <v>11.0</v>
      </c>
      <c r="B12" s="95" t="s">
        <v>762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58">
        <f t="shared" si="1"/>
        <v>324</v>
      </c>
    </row>
    <row r="13" ht="14.25" customHeight="1">
      <c r="A13" s="107">
        <v>12.0</v>
      </c>
      <c r="B13" s="101" t="s">
        <v>765</v>
      </c>
      <c r="C13" s="106">
        <v>24.0</v>
      </c>
      <c r="D13" s="106">
        <v>82.0</v>
      </c>
      <c r="E13" s="106">
        <v>4.0</v>
      </c>
      <c r="F13" s="106">
        <v>0.0</v>
      </c>
      <c r="G13" s="106">
        <v>9.0</v>
      </c>
      <c r="H13" s="106">
        <v>0.0</v>
      </c>
      <c r="I13" s="106">
        <v>2.0</v>
      </c>
      <c r="J13" s="106">
        <v>1.0</v>
      </c>
      <c r="K13" s="106">
        <v>1.0</v>
      </c>
      <c r="L13" s="106">
        <v>0.0</v>
      </c>
      <c r="M13" s="106">
        <v>0.0</v>
      </c>
      <c r="N13" s="106">
        <v>12.0</v>
      </c>
      <c r="O13" s="58">
        <f t="shared" si="1"/>
        <v>135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58">
        <f t="shared" si="1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58">
        <f t="shared" si="1"/>
        <v>0</v>
      </c>
    </row>
    <row r="16" ht="14.25" customHeight="1">
      <c r="A16" s="107">
        <v>15.0</v>
      </c>
      <c r="B16" s="101" t="s">
        <v>769</v>
      </c>
      <c r="C16" s="102">
        <v>17.0</v>
      </c>
      <c r="D16" s="102">
        <v>489.0</v>
      </c>
      <c r="E16" s="102">
        <v>21.0</v>
      </c>
      <c r="F16" s="102">
        <v>0.0</v>
      </c>
      <c r="G16" s="102">
        <v>20.0</v>
      </c>
      <c r="H16" s="102">
        <v>0.0</v>
      </c>
      <c r="I16" s="102">
        <v>1.0</v>
      </c>
      <c r="J16" s="102">
        <v>8.0</v>
      </c>
      <c r="K16" s="102">
        <v>11.0</v>
      </c>
      <c r="L16" s="102">
        <v>0.0</v>
      </c>
      <c r="M16" s="102">
        <v>0.0</v>
      </c>
      <c r="N16" s="102">
        <v>19.0</v>
      </c>
      <c r="O16" s="58">
        <f t="shared" si="1"/>
        <v>586</v>
      </c>
    </row>
    <row r="17" ht="14.25" customHeight="1">
      <c r="A17" s="107">
        <v>16.0</v>
      </c>
      <c r="B17" s="104" t="s">
        <v>772</v>
      </c>
      <c r="C17" s="105">
        <v>46.0</v>
      </c>
      <c r="D17" s="105">
        <v>78.0</v>
      </c>
      <c r="E17" s="105">
        <v>6.0</v>
      </c>
      <c r="F17" s="105">
        <v>0.0</v>
      </c>
      <c r="G17" s="105">
        <v>14.0</v>
      </c>
      <c r="H17" s="105">
        <v>63.0</v>
      </c>
      <c r="I17" s="105">
        <v>0.0</v>
      </c>
      <c r="J17" s="105">
        <v>0.0</v>
      </c>
      <c r="K17" s="108">
        <v>8.0</v>
      </c>
      <c r="L17" s="105">
        <v>0.0</v>
      </c>
      <c r="M17" s="105">
        <v>0.0</v>
      </c>
      <c r="N17" s="105">
        <v>12.0</v>
      </c>
      <c r="O17" s="58">
        <f t="shared" si="1"/>
        <v>227</v>
      </c>
    </row>
    <row r="18" ht="14.25" customHeight="1">
      <c r="A18" s="107">
        <v>17.0</v>
      </c>
      <c r="B18" s="104" t="s">
        <v>774</v>
      </c>
      <c r="C18" s="105">
        <v>28.0</v>
      </c>
      <c r="D18" s="105">
        <v>64.0</v>
      </c>
      <c r="E18" s="105">
        <v>4.0</v>
      </c>
      <c r="F18" s="105">
        <v>0.0</v>
      </c>
      <c r="G18" s="105">
        <v>12.0</v>
      </c>
      <c r="H18" s="105">
        <v>53.0</v>
      </c>
      <c r="I18" s="105">
        <v>4.0</v>
      </c>
      <c r="J18" s="105">
        <v>4.0</v>
      </c>
      <c r="K18" s="108">
        <v>14.0</v>
      </c>
      <c r="L18" s="105">
        <v>0.0</v>
      </c>
      <c r="M18" s="105">
        <v>0.0</v>
      </c>
      <c r="N18" s="105">
        <v>62.0</v>
      </c>
      <c r="O18" s="58">
        <f t="shared" si="1"/>
        <v>245</v>
      </c>
    </row>
    <row r="19" ht="14.25" customHeight="1">
      <c r="A19" s="107">
        <v>18.0</v>
      </c>
      <c r="B19" s="103" t="s">
        <v>775</v>
      </c>
      <c r="C19" s="106">
        <v>34.0</v>
      </c>
      <c r="D19" s="106">
        <v>56.0</v>
      </c>
      <c r="E19" s="106">
        <v>4.0</v>
      </c>
      <c r="F19" s="106">
        <v>0.0</v>
      </c>
      <c r="G19" s="106">
        <v>6.0</v>
      </c>
      <c r="H19" s="106">
        <v>0.0</v>
      </c>
      <c r="I19" s="106">
        <v>2.0</v>
      </c>
      <c r="J19" s="106">
        <v>2.0</v>
      </c>
      <c r="K19" s="106">
        <v>10.0</v>
      </c>
      <c r="L19" s="106">
        <v>0.0</v>
      </c>
      <c r="M19" s="106">
        <v>2053.0</v>
      </c>
      <c r="N19" s="106">
        <v>53.0</v>
      </c>
      <c r="O19" s="58">
        <f t="shared" si="1"/>
        <v>167</v>
      </c>
    </row>
    <row r="20" ht="14.25" customHeight="1">
      <c r="A20" s="107">
        <v>19.0</v>
      </c>
      <c r="B20" s="101"/>
      <c r="C20" s="102"/>
      <c r="D20" s="102">
        <v>68.0</v>
      </c>
      <c r="E20" s="102">
        <v>6.0</v>
      </c>
      <c r="F20" s="102">
        <v>0.0</v>
      </c>
      <c r="G20" s="102">
        <v>10.0</v>
      </c>
      <c r="H20" s="102">
        <v>97.0</v>
      </c>
      <c r="I20" s="102">
        <v>0.0</v>
      </c>
      <c r="J20" s="102">
        <v>6.0</v>
      </c>
      <c r="K20" s="102">
        <v>8.0</v>
      </c>
      <c r="L20" s="102">
        <v>0.0</v>
      </c>
      <c r="M20" s="102">
        <v>39.0</v>
      </c>
      <c r="N20" s="102">
        <v>9.0</v>
      </c>
      <c r="O20" s="58">
        <f t="shared" si="1"/>
        <v>204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58">
        <f t="shared" si="1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58">
        <f t="shared" si="1"/>
        <v>0</v>
      </c>
    </row>
    <row r="23" ht="14.25" customHeight="1">
      <c r="A23" s="107">
        <v>22.0</v>
      </c>
      <c r="B23" s="101" t="s">
        <v>783</v>
      </c>
      <c r="C23" s="102">
        <v>73.0</v>
      </c>
      <c r="D23" s="102">
        <v>342.0</v>
      </c>
      <c r="E23" s="102">
        <v>4.0</v>
      </c>
      <c r="F23" s="102">
        <v>0.0</v>
      </c>
      <c r="G23" s="102">
        <v>24.0</v>
      </c>
      <c r="H23" s="102">
        <v>118.0</v>
      </c>
      <c r="I23" s="102">
        <v>4.0</v>
      </c>
      <c r="J23" s="102">
        <v>10.0</v>
      </c>
      <c r="K23" s="102">
        <v>38.0</v>
      </c>
      <c r="L23" s="102">
        <v>0.0</v>
      </c>
      <c r="M23" s="102">
        <v>0.0</v>
      </c>
      <c r="N23" s="102">
        <v>40.0</v>
      </c>
      <c r="O23" s="58">
        <f t="shared" si="1"/>
        <v>653</v>
      </c>
    </row>
    <row r="24" ht="14.25" customHeight="1">
      <c r="A24" s="107">
        <v>23.0</v>
      </c>
      <c r="B24" s="101" t="s">
        <v>786</v>
      </c>
      <c r="C24" s="102">
        <v>54.0</v>
      </c>
      <c r="D24" s="102">
        <v>190.0</v>
      </c>
      <c r="E24" s="102">
        <v>4.0</v>
      </c>
      <c r="F24" s="102">
        <v>0.0</v>
      </c>
      <c r="G24" s="102">
        <v>9.0</v>
      </c>
      <c r="H24" s="102">
        <v>48.0</v>
      </c>
      <c r="I24" s="102">
        <v>2.0</v>
      </c>
      <c r="J24" s="102">
        <v>1.0</v>
      </c>
      <c r="K24" s="102">
        <v>4.0</v>
      </c>
      <c r="L24" s="102">
        <v>0.0</v>
      </c>
      <c r="M24" s="102">
        <v>0.0</v>
      </c>
      <c r="N24" s="102">
        <v>54.0</v>
      </c>
      <c r="O24" s="58">
        <f t="shared" si="1"/>
        <v>366</v>
      </c>
    </row>
    <row r="25" ht="14.25" customHeight="1">
      <c r="A25" s="107">
        <v>24.0</v>
      </c>
      <c r="B25" s="103" t="s">
        <v>787</v>
      </c>
      <c r="C25" s="106">
        <v>23.0</v>
      </c>
      <c r="D25" s="106">
        <v>189.0</v>
      </c>
      <c r="E25" s="106">
        <v>5.0</v>
      </c>
      <c r="F25" s="106">
        <v>0.0</v>
      </c>
      <c r="G25" s="106">
        <v>8.0</v>
      </c>
      <c r="H25" s="106">
        <v>86.0</v>
      </c>
      <c r="I25" s="106">
        <v>3.0</v>
      </c>
      <c r="J25" s="106">
        <v>2.0</v>
      </c>
      <c r="K25" s="106">
        <v>11.0</v>
      </c>
      <c r="L25" s="106">
        <v>0.0</v>
      </c>
      <c r="M25" s="106">
        <v>1.0</v>
      </c>
      <c r="N25" s="106">
        <v>30.0</v>
      </c>
      <c r="O25" s="58">
        <f t="shared" si="1"/>
        <v>357</v>
      </c>
    </row>
    <row r="26" ht="14.25" customHeight="1">
      <c r="A26" s="107">
        <v>25.0</v>
      </c>
      <c r="B26" s="101"/>
      <c r="C26" s="106">
        <v>0.0</v>
      </c>
      <c r="D26" s="106">
        <v>194.0</v>
      </c>
      <c r="E26" s="106">
        <v>2.0</v>
      </c>
      <c r="F26" s="106">
        <v>0.0</v>
      </c>
      <c r="G26" s="106">
        <v>7.0</v>
      </c>
      <c r="H26" s="106">
        <v>137.0</v>
      </c>
      <c r="I26" s="106">
        <v>1.0</v>
      </c>
      <c r="J26" s="106">
        <v>4.0</v>
      </c>
      <c r="K26" s="106">
        <v>10.0</v>
      </c>
      <c r="L26" s="106">
        <v>0.0</v>
      </c>
      <c r="M26" s="106">
        <v>0.0</v>
      </c>
      <c r="N26" s="106">
        <v>6.0</v>
      </c>
      <c r="O26" s="58">
        <f t="shared" si="1"/>
        <v>361</v>
      </c>
    </row>
    <row r="27" ht="14.25" customHeight="1">
      <c r="A27" s="107">
        <v>26.0</v>
      </c>
      <c r="B27" s="101" t="s">
        <v>789</v>
      </c>
      <c r="C27" s="102">
        <v>26.0</v>
      </c>
      <c r="D27" s="102">
        <v>129.0</v>
      </c>
      <c r="E27" s="102">
        <v>4.0</v>
      </c>
      <c r="F27" s="102">
        <v>0.0</v>
      </c>
      <c r="G27" s="102">
        <v>9.0</v>
      </c>
      <c r="H27" s="102">
        <v>19.0</v>
      </c>
      <c r="I27" s="102">
        <v>0.0</v>
      </c>
      <c r="J27" s="102">
        <v>0.0</v>
      </c>
      <c r="K27" s="102">
        <v>6.0</v>
      </c>
      <c r="L27" s="102">
        <v>0.0</v>
      </c>
      <c r="M27" s="102">
        <v>0.0</v>
      </c>
      <c r="N27" s="102">
        <v>1.0</v>
      </c>
      <c r="O27" s="58">
        <f t="shared" si="1"/>
        <v>194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58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58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58">
        <f t="shared" si="1"/>
        <v>0</v>
      </c>
    </row>
    <row r="31" ht="14.25" customHeight="1">
      <c r="A31" s="107">
        <v>30.0</v>
      </c>
      <c r="B31" s="103" t="s">
        <v>795</v>
      </c>
      <c r="C31" s="106">
        <v>13.0</v>
      </c>
      <c r="D31" s="106">
        <v>471.0</v>
      </c>
      <c r="E31" s="106">
        <v>5.0</v>
      </c>
      <c r="F31" s="106">
        <v>0.0</v>
      </c>
      <c r="G31" s="106">
        <v>39.0</v>
      </c>
      <c r="H31" s="106">
        <v>106.0</v>
      </c>
      <c r="I31" s="106">
        <v>9.0</v>
      </c>
      <c r="J31" s="106">
        <v>14.0</v>
      </c>
      <c r="K31" s="106">
        <v>63.0</v>
      </c>
      <c r="L31" s="106">
        <v>0.0</v>
      </c>
      <c r="M31" s="106">
        <v>0.0</v>
      </c>
      <c r="N31" s="106">
        <v>41.0</v>
      </c>
      <c r="O31" s="58">
        <f t="shared" si="1"/>
        <v>761</v>
      </c>
    </row>
    <row r="32" ht="14.25" customHeight="1">
      <c r="A32" s="80">
        <v>31.0</v>
      </c>
      <c r="B32" s="111" t="s">
        <v>798</v>
      </c>
      <c r="C32" s="112">
        <v>41.0</v>
      </c>
      <c r="D32" s="112">
        <v>245.0</v>
      </c>
      <c r="E32" s="112">
        <v>4.0</v>
      </c>
      <c r="F32" s="112">
        <v>0.0</v>
      </c>
      <c r="G32" s="112">
        <v>13.0</v>
      </c>
      <c r="H32" s="112">
        <v>29.0</v>
      </c>
      <c r="I32" s="112">
        <v>0.0</v>
      </c>
      <c r="J32" s="112">
        <v>3.0</v>
      </c>
      <c r="K32" s="112">
        <v>11.0</v>
      </c>
      <c r="L32" s="112">
        <v>0.0</v>
      </c>
      <c r="M32" s="112">
        <v>0.0</v>
      </c>
      <c r="N32" s="112">
        <v>49.0</v>
      </c>
      <c r="O32" s="58">
        <f t="shared" si="1"/>
        <v>395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6"/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752</v>
      </c>
      <c r="D34" s="89">
        <f t="shared" ref="D34:O34" si="2">D2+D3+D4+D5+D6+D7+D8+D9+D10+D11+D12+D13+D14+D15+D16+D17+D18+D19+D20+D21+D22+D23+D24+D25+D26+D27+D28+D29+D30+D31+D32+D33</f>
        <v>3959</v>
      </c>
      <c r="E34" s="89">
        <f t="shared" si="2"/>
        <v>89</v>
      </c>
      <c r="F34" s="89">
        <f t="shared" si="2"/>
        <v>2</v>
      </c>
      <c r="G34" s="89">
        <f t="shared" si="2"/>
        <v>261</v>
      </c>
      <c r="H34" s="89">
        <f t="shared" si="2"/>
        <v>915</v>
      </c>
      <c r="I34" s="89">
        <f t="shared" si="2"/>
        <v>44</v>
      </c>
      <c r="J34" s="89">
        <f t="shared" si="2"/>
        <v>64</v>
      </c>
      <c r="K34" s="89">
        <f t="shared" si="2"/>
        <v>261</v>
      </c>
      <c r="L34" s="89">
        <f t="shared" si="2"/>
        <v>0</v>
      </c>
      <c r="M34" s="89">
        <f t="shared" si="2"/>
        <v>5302</v>
      </c>
      <c r="N34" s="89">
        <f t="shared" si="2"/>
        <v>658</v>
      </c>
      <c r="O34" s="89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746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 t="s">
        <v>751</v>
      </c>
      <c r="C2" s="68">
        <v>15.0</v>
      </c>
      <c r="D2" s="68">
        <v>214.0</v>
      </c>
      <c r="E2" s="68">
        <v>4.0</v>
      </c>
      <c r="F2" s="68">
        <v>0.0</v>
      </c>
      <c r="G2" s="68">
        <v>10.0</v>
      </c>
      <c r="H2" s="68">
        <v>56.0</v>
      </c>
      <c r="I2" s="68">
        <v>0.0</v>
      </c>
      <c r="J2" s="68">
        <v>1.0</v>
      </c>
      <c r="K2" s="68">
        <v>5.0</v>
      </c>
      <c r="L2" s="68">
        <v>0.0</v>
      </c>
      <c r="M2" s="68">
        <v>0.0</v>
      </c>
      <c r="N2" s="68"/>
      <c r="O2" s="68">
        <v>20.0</v>
      </c>
      <c r="P2" s="58">
        <f t="shared" ref="P2:P33" si="1">C2+D2+E2+F2+G2+H2+I2+J2+K2+L2+N2+O2</f>
        <v>325</v>
      </c>
    </row>
    <row r="3" ht="14.25" customHeight="1">
      <c r="A3" s="55">
        <v>2.0</v>
      </c>
      <c r="B3" s="99" t="s">
        <v>755</v>
      </c>
      <c r="C3" s="100">
        <v>19.0</v>
      </c>
      <c r="D3" s="100">
        <v>182.0</v>
      </c>
      <c r="E3" s="100">
        <v>1.0</v>
      </c>
      <c r="F3" s="100">
        <v>0.0</v>
      </c>
      <c r="G3" s="100">
        <v>4.0</v>
      </c>
      <c r="H3" s="100">
        <v>41.0</v>
      </c>
      <c r="I3" s="100">
        <v>2.0</v>
      </c>
      <c r="J3" s="100">
        <v>1.0</v>
      </c>
      <c r="K3" s="100">
        <v>6.0</v>
      </c>
      <c r="L3" s="100">
        <v>0.0</v>
      </c>
      <c r="M3" s="100">
        <v>0.0</v>
      </c>
      <c r="N3" s="100"/>
      <c r="O3" s="100">
        <v>10.0</v>
      </c>
      <c r="P3" s="58">
        <f t="shared" si="1"/>
        <v>266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8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8">
        <f t="shared" si="1"/>
        <v>0</v>
      </c>
    </row>
    <row r="6" ht="14.25" customHeight="1">
      <c r="A6" s="107">
        <v>5.0</v>
      </c>
      <c r="B6" s="96" t="s">
        <v>761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58">
        <f t="shared" si="1"/>
        <v>957</v>
      </c>
    </row>
    <row r="7" ht="14.25" customHeight="1">
      <c r="A7" s="107">
        <v>6.0</v>
      </c>
      <c r="B7" s="95" t="s">
        <v>763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58">
        <f t="shared" si="1"/>
        <v>276</v>
      </c>
    </row>
    <row r="8" ht="14.25" customHeight="1">
      <c r="A8" s="107">
        <v>7.0</v>
      </c>
      <c r="B8" s="95" t="s">
        <v>766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58">
        <f t="shared" si="1"/>
        <v>144</v>
      </c>
    </row>
    <row r="9" ht="14.25" customHeight="1">
      <c r="A9" s="107">
        <v>8.0</v>
      </c>
      <c r="B9" s="95" t="s">
        <v>768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58">
        <f t="shared" si="1"/>
        <v>145</v>
      </c>
    </row>
    <row r="10" ht="14.25" customHeight="1">
      <c r="A10" s="107">
        <v>9.0</v>
      </c>
      <c r="B10" s="104" t="s">
        <v>771</v>
      </c>
      <c r="C10" s="105">
        <v>30.0</v>
      </c>
      <c r="D10" s="105">
        <v>329.0</v>
      </c>
      <c r="E10" s="105">
        <v>1.0</v>
      </c>
      <c r="F10" s="105">
        <v>0.0</v>
      </c>
      <c r="G10" s="105">
        <v>6.0</v>
      </c>
      <c r="H10" s="105">
        <v>14.0</v>
      </c>
      <c r="I10" s="105">
        <v>1.0</v>
      </c>
      <c r="J10" s="105">
        <v>0.0</v>
      </c>
      <c r="K10" s="105">
        <v>8.0</v>
      </c>
      <c r="L10" s="105">
        <v>0.0</v>
      </c>
      <c r="M10" s="105">
        <v>0.0</v>
      </c>
      <c r="N10" s="105">
        <v>3.0</v>
      </c>
      <c r="O10" s="105">
        <v>27.0</v>
      </c>
      <c r="P10" s="58">
        <f t="shared" si="1"/>
        <v>419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58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8">
        <f t="shared" si="1"/>
        <v>0</v>
      </c>
    </row>
    <row r="13" ht="14.25" customHeight="1">
      <c r="A13" s="107">
        <v>12.0</v>
      </c>
      <c r="B13" s="101" t="s">
        <v>776</v>
      </c>
      <c r="C13" s="106">
        <v>20.0</v>
      </c>
      <c r="D13" s="106">
        <v>430.0</v>
      </c>
      <c r="E13" s="106">
        <v>21.0</v>
      </c>
      <c r="F13" s="106">
        <v>1.0</v>
      </c>
      <c r="G13" s="106">
        <v>23.0</v>
      </c>
      <c r="H13" s="106">
        <v>10.0</v>
      </c>
      <c r="I13" s="106">
        <v>11.0</v>
      </c>
      <c r="J13" s="106">
        <v>1.0</v>
      </c>
      <c r="K13" s="106">
        <v>16.0</v>
      </c>
      <c r="L13" s="106">
        <v>0.0</v>
      </c>
      <c r="M13" s="106">
        <v>0.0</v>
      </c>
      <c r="N13" s="106">
        <v>10.0</v>
      </c>
      <c r="O13" s="106">
        <v>56.0</v>
      </c>
      <c r="P13" s="58">
        <f t="shared" si="1"/>
        <v>599</v>
      </c>
    </row>
    <row r="14" ht="14.25" customHeight="1">
      <c r="A14" s="107">
        <v>13.0</v>
      </c>
      <c r="B14" s="101" t="s">
        <v>778</v>
      </c>
      <c r="C14" s="102">
        <v>48.0</v>
      </c>
      <c r="D14" s="102">
        <v>66.0</v>
      </c>
      <c r="E14" s="102">
        <v>1.0</v>
      </c>
      <c r="F14" s="102">
        <v>0.0</v>
      </c>
      <c r="G14" s="102">
        <v>15.0</v>
      </c>
      <c r="H14" s="102">
        <v>0.0</v>
      </c>
      <c r="I14" s="102">
        <v>4.0</v>
      </c>
      <c r="J14" s="102">
        <v>4.0</v>
      </c>
      <c r="K14" s="102">
        <v>6.0</v>
      </c>
      <c r="L14" s="102">
        <v>0.0</v>
      </c>
      <c r="M14" s="102">
        <v>0.0</v>
      </c>
      <c r="N14" s="102">
        <v>0.0</v>
      </c>
      <c r="O14" s="102">
        <v>58.0</v>
      </c>
      <c r="P14" s="58">
        <f t="shared" si="1"/>
        <v>202</v>
      </c>
    </row>
    <row r="15" ht="14.25" customHeight="1">
      <c r="A15" s="107">
        <v>14.0</v>
      </c>
      <c r="B15" s="101" t="s">
        <v>781</v>
      </c>
      <c r="C15" s="102">
        <v>22.0</v>
      </c>
      <c r="D15" s="102">
        <v>60.0</v>
      </c>
      <c r="E15" s="102">
        <v>5.0</v>
      </c>
      <c r="F15" s="102">
        <v>0.0</v>
      </c>
      <c r="G15" s="102">
        <v>7.0</v>
      </c>
      <c r="H15" s="102">
        <v>0.0</v>
      </c>
      <c r="I15" s="102">
        <v>26.0</v>
      </c>
      <c r="J15" s="102">
        <v>3.0</v>
      </c>
      <c r="K15" s="102">
        <v>5.0</v>
      </c>
      <c r="L15" s="102">
        <v>0.0</v>
      </c>
      <c r="M15" s="102">
        <v>6426.0</v>
      </c>
      <c r="N15" s="102">
        <v>1.0</v>
      </c>
      <c r="O15" s="102">
        <v>3.0</v>
      </c>
      <c r="P15" s="58">
        <f t="shared" si="1"/>
        <v>132</v>
      </c>
    </row>
    <row r="16" ht="14.25" customHeight="1">
      <c r="A16" s="107">
        <v>15.0</v>
      </c>
      <c r="B16" s="101" t="s">
        <v>784</v>
      </c>
      <c r="C16" s="102">
        <v>17.0</v>
      </c>
      <c r="D16" s="102">
        <v>143.0</v>
      </c>
      <c r="E16" s="102">
        <v>2.0</v>
      </c>
      <c r="F16" s="102">
        <v>0.0</v>
      </c>
      <c r="G16" s="102">
        <v>12.0</v>
      </c>
      <c r="H16" s="102">
        <v>0.0</v>
      </c>
      <c r="I16" s="102">
        <v>9.0</v>
      </c>
      <c r="J16" s="102">
        <v>1.0</v>
      </c>
      <c r="K16" s="102">
        <v>6.0</v>
      </c>
      <c r="L16" s="102">
        <v>0.0</v>
      </c>
      <c r="M16" s="102">
        <v>0.0</v>
      </c>
      <c r="N16" s="102">
        <v>3.0</v>
      </c>
      <c r="O16" s="102">
        <v>8.0</v>
      </c>
      <c r="P16" s="58">
        <f t="shared" si="1"/>
        <v>201</v>
      </c>
    </row>
    <row r="17" ht="14.25" customHeight="1">
      <c r="A17" s="107">
        <v>16.0</v>
      </c>
      <c r="B17" s="104">
        <v>447627.0</v>
      </c>
      <c r="C17" s="105">
        <v>1.0</v>
      </c>
      <c r="D17" s="105">
        <v>171.0</v>
      </c>
      <c r="E17" s="105">
        <v>8.0</v>
      </c>
      <c r="F17" s="105">
        <v>0.0</v>
      </c>
      <c r="G17" s="105">
        <v>7.0</v>
      </c>
      <c r="H17" s="105">
        <v>0.0</v>
      </c>
      <c r="I17" s="105">
        <v>8.0</v>
      </c>
      <c r="J17" s="105">
        <v>2.0</v>
      </c>
      <c r="K17" s="108">
        <v>7.0</v>
      </c>
      <c r="L17" s="105">
        <v>0.0</v>
      </c>
      <c r="M17" s="105">
        <v>0.0</v>
      </c>
      <c r="N17" s="105">
        <v>5.0</v>
      </c>
      <c r="O17" s="105">
        <v>228.0</v>
      </c>
      <c r="P17" s="58">
        <f t="shared" si="1"/>
        <v>437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105"/>
      <c r="P18" s="58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8">
        <f t="shared" si="1"/>
        <v>0</v>
      </c>
    </row>
    <row r="20" ht="14.25" customHeight="1">
      <c r="A20" s="107">
        <v>19.0</v>
      </c>
      <c r="B20" s="101" t="s">
        <v>788</v>
      </c>
      <c r="C20" s="102">
        <v>3.0</v>
      </c>
      <c r="D20" s="102">
        <v>413.0</v>
      </c>
      <c r="E20" s="102">
        <v>15.0</v>
      </c>
      <c r="F20" s="102">
        <v>0.0</v>
      </c>
      <c r="G20" s="102">
        <v>18.0</v>
      </c>
      <c r="H20" s="102">
        <v>0.0</v>
      </c>
      <c r="I20" s="102">
        <v>15.0</v>
      </c>
      <c r="J20" s="102">
        <v>6.0</v>
      </c>
      <c r="K20" s="102">
        <v>18.0</v>
      </c>
      <c r="L20" s="102">
        <v>0.0</v>
      </c>
      <c r="M20" s="102">
        <v>0.0</v>
      </c>
      <c r="N20" s="102">
        <v>24.0</v>
      </c>
      <c r="O20" s="102">
        <v>18.0</v>
      </c>
      <c r="P20" s="58">
        <f t="shared" si="1"/>
        <v>530</v>
      </c>
    </row>
    <row r="21" ht="14.25" customHeight="1">
      <c r="A21" s="107">
        <v>20.0</v>
      </c>
      <c r="B21" s="103" t="s">
        <v>791</v>
      </c>
      <c r="C21" s="102">
        <v>5.0</v>
      </c>
      <c r="D21" s="102">
        <v>161.0</v>
      </c>
      <c r="E21" s="102">
        <v>5.0</v>
      </c>
      <c r="F21" s="102">
        <v>0.0</v>
      </c>
      <c r="G21" s="102">
        <v>6.0</v>
      </c>
      <c r="H21" s="102">
        <v>1.0</v>
      </c>
      <c r="I21" s="102">
        <v>6.0</v>
      </c>
      <c r="J21" s="102">
        <v>2.0</v>
      </c>
      <c r="K21" s="102">
        <v>6.0</v>
      </c>
      <c r="L21" s="102">
        <v>0.0</v>
      </c>
      <c r="M21" s="102">
        <v>1777.0</v>
      </c>
      <c r="N21" s="102">
        <v>5.0</v>
      </c>
      <c r="O21" s="102">
        <v>5.0</v>
      </c>
      <c r="P21" s="58">
        <f t="shared" si="1"/>
        <v>202</v>
      </c>
    </row>
    <row r="22" ht="14.25" customHeight="1">
      <c r="A22" s="107">
        <v>21.0</v>
      </c>
      <c r="B22" s="101" t="s">
        <v>793</v>
      </c>
      <c r="C22" s="102">
        <v>3.0</v>
      </c>
      <c r="D22" s="102">
        <v>86.0</v>
      </c>
      <c r="E22" s="102">
        <v>9.0</v>
      </c>
      <c r="F22" s="102">
        <v>0.0</v>
      </c>
      <c r="G22" s="102">
        <v>5.0</v>
      </c>
      <c r="H22" s="102">
        <v>0.0</v>
      </c>
      <c r="I22" s="102">
        <v>1.0</v>
      </c>
      <c r="J22" s="102">
        <v>0.0</v>
      </c>
      <c r="K22" s="102">
        <v>7.0</v>
      </c>
      <c r="L22" s="102">
        <v>0.0</v>
      </c>
      <c r="M22" s="102">
        <v>0.0</v>
      </c>
      <c r="N22" s="102">
        <v>7.0</v>
      </c>
      <c r="O22" s="102">
        <v>20.0</v>
      </c>
      <c r="P22" s="58">
        <f t="shared" si="1"/>
        <v>138</v>
      </c>
    </row>
    <row r="23" ht="14.25" customHeight="1">
      <c r="A23" s="107">
        <v>22.0</v>
      </c>
      <c r="B23" s="101"/>
      <c r="C23" s="102">
        <v>0.0</v>
      </c>
      <c r="D23" s="102">
        <v>91.0</v>
      </c>
      <c r="E23" s="102">
        <v>1.0</v>
      </c>
      <c r="F23" s="102">
        <v>0.0</v>
      </c>
      <c r="G23" s="102">
        <v>7.0</v>
      </c>
      <c r="H23" s="102">
        <v>0.0</v>
      </c>
      <c r="I23" s="102">
        <v>5.0</v>
      </c>
      <c r="J23" s="102">
        <v>0.0</v>
      </c>
      <c r="K23" s="102">
        <v>4.0</v>
      </c>
      <c r="L23" s="102">
        <v>0.0</v>
      </c>
      <c r="M23" s="102">
        <v>0.0</v>
      </c>
      <c r="N23" s="102">
        <v>1.0</v>
      </c>
      <c r="O23" s="102">
        <v>22.0</v>
      </c>
      <c r="P23" s="58">
        <f t="shared" si="1"/>
        <v>131</v>
      </c>
    </row>
    <row r="24" ht="14.25" customHeight="1">
      <c r="A24" s="107">
        <v>23.0</v>
      </c>
      <c r="B24" s="101" t="s">
        <v>797</v>
      </c>
      <c r="C24" s="102">
        <v>3.0</v>
      </c>
      <c r="D24" s="102">
        <v>93.0</v>
      </c>
      <c r="E24" s="102">
        <v>2.0</v>
      </c>
      <c r="F24" s="102">
        <v>0.0</v>
      </c>
      <c r="G24" s="102">
        <v>3.0</v>
      </c>
      <c r="H24" s="102">
        <v>0.0</v>
      </c>
      <c r="I24" s="102">
        <v>5.0</v>
      </c>
      <c r="J24" s="102">
        <v>5.0</v>
      </c>
      <c r="K24" s="102">
        <v>6.0</v>
      </c>
      <c r="L24" s="102">
        <v>0.0</v>
      </c>
      <c r="M24" s="102">
        <v>0.0</v>
      </c>
      <c r="N24" s="102">
        <v>3.0</v>
      </c>
      <c r="O24" s="102">
        <v>9.0</v>
      </c>
      <c r="P24" s="58">
        <f t="shared" si="1"/>
        <v>129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8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8">
        <f t="shared" si="1"/>
        <v>0</v>
      </c>
    </row>
    <row r="27" ht="14.25" customHeight="1">
      <c r="A27" s="107">
        <v>26.0</v>
      </c>
      <c r="B27" s="101" t="s">
        <v>799</v>
      </c>
      <c r="C27" s="102">
        <v>4.0</v>
      </c>
      <c r="D27" s="102">
        <v>389.0</v>
      </c>
      <c r="E27" s="102">
        <v>4.0</v>
      </c>
      <c r="F27" s="102">
        <v>1.0</v>
      </c>
      <c r="G27" s="102">
        <v>24.0</v>
      </c>
      <c r="H27" s="102">
        <v>0.0</v>
      </c>
      <c r="I27" s="102">
        <v>15.0</v>
      </c>
      <c r="J27" s="102">
        <v>7.0</v>
      </c>
      <c r="K27" s="102">
        <v>12.0</v>
      </c>
      <c r="L27" s="102">
        <v>0.0</v>
      </c>
      <c r="M27" s="102">
        <v>0.0</v>
      </c>
      <c r="N27" s="102">
        <v>9.0</v>
      </c>
      <c r="O27" s="102">
        <v>19.0</v>
      </c>
      <c r="P27" s="58">
        <f t="shared" si="1"/>
        <v>484</v>
      </c>
    </row>
    <row r="28" ht="14.25" customHeight="1">
      <c r="A28" s="107">
        <v>27.0</v>
      </c>
      <c r="B28" s="104" t="s">
        <v>800</v>
      </c>
      <c r="C28" s="102">
        <v>4.0</v>
      </c>
      <c r="D28" s="102">
        <v>123.0</v>
      </c>
      <c r="E28" s="102">
        <v>2.0</v>
      </c>
      <c r="F28" s="102">
        <v>0.0</v>
      </c>
      <c r="G28" s="102">
        <v>9.0</v>
      </c>
      <c r="H28" s="102">
        <v>0.0</v>
      </c>
      <c r="I28" s="102">
        <v>0.0</v>
      </c>
      <c r="J28" s="102">
        <v>0.0</v>
      </c>
      <c r="K28" s="102">
        <v>11.0</v>
      </c>
      <c r="L28" s="102">
        <v>0.0</v>
      </c>
      <c r="M28" s="102">
        <v>63.0</v>
      </c>
      <c r="N28" s="102">
        <v>1.0</v>
      </c>
      <c r="O28" s="102">
        <v>5.0</v>
      </c>
      <c r="P28" s="58">
        <f t="shared" si="1"/>
        <v>155</v>
      </c>
    </row>
    <row r="29" ht="14.25" customHeight="1">
      <c r="A29" s="107">
        <v>28.0</v>
      </c>
      <c r="B29" s="101"/>
      <c r="C29" s="102">
        <v>1.0</v>
      </c>
      <c r="D29" s="102">
        <v>158.0</v>
      </c>
      <c r="E29" s="102">
        <v>2.0</v>
      </c>
      <c r="F29" s="102">
        <v>0.0</v>
      </c>
      <c r="G29" s="102">
        <v>5.0</v>
      </c>
      <c r="H29" s="102">
        <v>0.0</v>
      </c>
      <c r="I29" s="102">
        <v>7.0</v>
      </c>
      <c r="J29" s="102">
        <v>6.0</v>
      </c>
      <c r="K29" s="102">
        <v>8.0</v>
      </c>
      <c r="L29" s="102">
        <v>0.0</v>
      </c>
      <c r="M29" s="102">
        <v>0.0</v>
      </c>
      <c r="N29" s="117">
        <v>3.0</v>
      </c>
      <c r="O29" s="117">
        <v>40.0</v>
      </c>
      <c r="P29" s="58">
        <f t="shared" si="1"/>
        <v>230</v>
      </c>
    </row>
    <row r="30" ht="14.25" customHeight="1">
      <c r="A30" s="107">
        <v>29.0</v>
      </c>
      <c r="B30" s="101"/>
      <c r="C30" s="102">
        <v>0.0</v>
      </c>
      <c r="D30" s="102">
        <v>127.0</v>
      </c>
      <c r="E30" s="102">
        <v>0.0</v>
      </c>
      <c r="F30" s="102">
        <v>0.0</v>
      </c>
      <c r="G30" s="102">
        <v>6.0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2.0</v>
      </c>
      <c r="O30" s="102">
        <v>8.0</v>
      </c>
      <c r="P30" s="58">
        <f t="shared" si="1"/>
        <v>149</v>
      </c>
    </row>
    <row r="31" ht="14.25" customHeight="1">
      <c r="A31" s="107">
        <v>30.0</v>
      </c>
      <c r="B31" s="103"/>
      <c r="C31" s="106">
        <v>1.0</v>
      </c>
      <c r="D31" s="106">
        <v>119.0</v>
      </c>
      <c r="E31" s="106">
        <v>1.0</v>
      </c>
      <c r="F31" s="106">
        <v>0.0</v>
      </c>
      <c r="G31" s="106">
        <v>2.0</v>
      </c>
      <c r="H31" s="106">
        <v>0.0</v>
      </c>
      <c r="I31" s="106">
        <v>6.0</v>
      </c>
      <c r="J31" s="106">
        <v>0.0</v>
      </c>
      <c r="K31" s="106">
        <v>3.0</v>
      </c>
      <c r="L31" s="106">
        <v>0.0</v>
      </c>
      <c r="M31" s="106">
        <v>0.0</v>
      </c>
      <c r="N31" s="106">
        <v>6.0</v>
      </c>
      <c r="O31" s="106">
        <v>13.0</v>
      </c>
      <c r="P31" s="58">
        <f t="shared" si="1"/>
        <v>151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312</v>
      </c>
      <c r="D34" s="89">
        <f t="shared" ref="D34:P34" si="2">D2+D3+D4+D5+D6+D7+D8+D9+D10+D11+D12+D13+D14+D15+D16+D17+D18+D19+D20+D21+D22+D23+D24+D25+D26+D27+D28+D29+D30+D31+D32+D33</f>
        <v>4113</v>
      </c>
      <c r="E34" s="89">
        <f t="shared" si="2"/>
        <v>104</v>
      </c>
      <c r="F34" s="89">
        <f t="shared" si="2"/>
        <v>2</v>
      </c>
      <c r="G34" s="89">
        <f t="shared" si="2"/>
        <v>215</v>
      </c>
      <c r="H34" s="89">
        <f t="shared" si="2"/>
        <v>301</v>
      </c>
      <c r="I34" s="89">
        <f t="shared" si="2"/>
        <v>135</v>
      </c>
      <c r="J34" s="89">
        <f t="shared" si="2"/>
        <v>42</v>
      </c>
      <c r="K34" s="89">
        <f t="shared" si="2"/>
        <v>185</v>
      </c>
      <c r="L34" s="89">
        <f t="shared" si="2"/>
        <v>0</v>
      </c>
      <c r="M34" s="89">
        <f t="shared" si="2"/>
        <v>8266</v>
      </c>
      <c r="N34" s="89">
        <f t="shared" si="2"/>
        <v>238</v>
      </c>
      <c r="O34" s="89">
        <f t="shared" si="2"/>
        <v>755</v>
      </c>
      <c r="P34" s="89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801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8">
        <f t="shared" ref="P2:P33" si="1">C2+D2+E2+F2+G2+H2+I2+J2+K2+L2+N2+O2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58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8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8">
        <f t="shared" si="1"/>
        <v>0</v>
      </c>
    </row>
    <row r="6" ht="14.25" customHeight="1">
      <c r="A6" s="107">
        <v>5.0</v>
      </c>
      <c r="B6" s="96" t="s">
        <v>803</v>
      </c>
      <c r="C6" s="95">
        <v>6.0</v>
      </c>
      <c r="D6" s="95">
        <v>690.0</v>
      </c>
      <c r="E6" s="95">
        <v>8.0</v>
      </c>
      <c r="F6" s="95">
        <v>0.0</v>
      </c>
      <c r="G6" s="95">
        <v>25.0</v>
      </c>
      <c r="H6" s="95">
        <v>113.0</v>
      </c>
      <c r="I6" s="95">
        <v>13.0</v>
      </c>
      <c r="J6" s="95">
        <v>11.0</v>
      </c>
      <c r="K6" s="95">
        <v>25.0</v>
      </c>
      <c r="L6" s="95">
        <v>0.0</v>
      </c>
      <c r="M6" s="95">
        <v>0.0</v>
      </c>
      <c r="N6" s="95">
        <v>34.0</v>
      </c>
      <c r="O6" s="95">
        <v>63.0</v>
      </c>
      <c r="P6" s="58">
        <f t="shared" si="1"/>
        <v>988</v>
      </c>
    </row>
    <row r="7" ht="14.25" customHeight="1">
      <c r="A7" s="107">
        <v>6.0</v>
      </c>
      <c r="B7" s="95"/>
      <c r="C7" s="95">
        <v>0.0</v>
      </c>
      <c r="D7" s="95">
        <v>100.0</v>
      </c>
      <c r="E7" s="95">
        <v>4.0</v>
      </c>
      <c r="F7" s="95">
        <v>0.0</v>
      </c>
      <c r="G7" s="95">
        <v>18.0</v>
      </c>
      <c r="H7" s="95">
        <v>0.0</v>
      </c>
      <c r="I7" s="95">
        <v>2.0</v>
      </c>
      <c r="J7" s="95">
        <v>1.0</v>
      </c>
      <c r="K7" s="95">
        <v>9.0</v>
      </c>
      <c r="L7" s="95">
        <v>0.0</v>
      </c>
      <c r="M7" s="95">
        <v>122.0</v>
      </c>
      <c r="N7" s="95">
        <v>3.0</v>
      </c>
      <c r="O7" s="95">
        <v>48.0</v>
      </c>
      <c r="P7" s="58">
        <f t="shared" si="1"/>
        <v>185</v>
      </c>
    </row>
    <row r="8" ht="14.25" customHeight="1">
      <c r="A8" s="107">
        <v>7.0</v>
      </c>
      <c r="B8" s="95">
        <v>454724.0</v>
      </c>
      <c r="C8" s="95">
        <v>1.0</v>
      </c>
      <c r="D8" s="95">
        <v>76.0</v>
      </c>
      <c r="E8" s="95">
        <v>15.0</v>
      </c>
      <c r="F8" s="95">
        <v>0.0</v>
      </c>
      <c r="G8" s="95">
        <v>7.0</v>
      </c>
      <c r="H8" s="95">
        <v>0.0</v>
      </c>
      <c r="I8" s="95">
        <v>0.0</v>
      </c>
      <c r="J8" s="95">
        <v>1.0</v>
      </c>
      <c r="K8" s="95">
        <v>10.0</v>
      </c>
      <c r="L8" s="95">
        <v>0.0</v>
      </c>
      <c r="M8" s="95">
        <v>0.0</v>
      </c>
      <c r="N8" s="95">
        <v>5.0</v>
      </c>
      <c r="O8" s="95">
        <v>4.0</v>
      </c>
      <c r="P8" s="58">
        <f t="shared" si="1"/>
        <v>119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8">
        <f t="shared" si="1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58">
        <f t="shared" si="1"/>
        <v>0</v>
      </c>
    </row>
    <row r="11" ht="14.25" customHeight="1">
      <c r="A11" s="107">
        <v>10.0</v>
      </c>
      <c r="B11" s="101">
        <v>455074.0</v>
      </c>
      <c r="C11" s="102">
        <v>1.0</v>
      </c>
      <c r="D11" s="102">
        <v>360.0</v>
      </c>
      <c r="E11" s="102">
        <v>2.0</v>
      </c>
      <c r="F11" s="102">
        <v>0.0</v>
      </c>
      <c r="G11" s="102">
        <v>31.0</v>
      </c>
      <c r="H11" s="102">
        <v>0.0</v>
      </c>
      <c r="I11" s="102">
        <v>8.0</v>
      </c>
      <c r="J11" s="102">
        <v>5.0</v>
      </c>
      <c r="K11" s="102">
        <v>46.0</v>
      </c>
      <c r="L11" s="102">
        <v>0.0</v>
      </c>
      <c r="M11" s="102">
        <v>0.0</v>
      </c>
      <c r="N11" s="102">
        <v>145.0</v>
      </c>
      <c r="O11" s="102">
        <v>32.0</v>
      </c>
      <c r="P11" s="58">
        <f t="shared" si="1"/>
        <v>630</v>
      </c>
    </row>
    <row r="12" ht="14.25" customHeight="1">
      <c r="A12" s="107">
        <v>11.0</v>
      </c>
      <c r="B12" s="95"/>
      <c r="C12" s="95">
        <v>0.0</v>
      </c>
      <c r="D12" s="95">
        <v>124.0</v>
      </c>
      <c r="E12" s="95">
        <v>3.0</v>
      </c>
      <c r="F12" s="95">
        <v>0.0</v>
      </c>
      <c r="G12" s="95">
        <v>10.0</v>
      </c>
      <c r="H12" s="95">
        <v>0.0</v>
      </c>
      <c r="I12" s="95">
        <v>1.0</v>
      </c>
      <c r="J12" s="95">
        <v>1.0</v>
      </c>
      <c r="K12" s="95">
        <v>12.0</v>
      </c>
      <c r="L12" s="95">
        <v>0.0</v>
      </c>
      <c r="M12" s="95">
        <v>0.0</v>
      </c>
      <c r="N12" s="95">
        <v>3.0</v>
      </c>
      <c r="O12" s="95">
        <v>8.0</v>
      </c>
      <c r="P12" s="58">
        <f t="shared" si="1"/>
        <v>162</v>
      </c>
    </row>
    <row r="13" ht="14.25" customHeight="1">
      <c r="A13" s="107">
        <v>12.0</v>
      </c>
      <c r="B13" s="101"/>
      <c r="C13" s="106">
        <v>0.0</v>
      </c>
      <c r="D13" s="106">
        <v>181.0</v>
      </c>
      <c r="E13" s="106">
        <v>6.0</v>
      </c>
      <c r="F13" s="106">
        <v>0.0</v>
      </c>
      <c r="G13" s="106">
        <v>7.0</v>
      </c>
      <c r="H13" s="106">
        <v>0.0</v>
      </c>
      <c r="I13" s="106">
        <v>4.0</v>
      </c>
      <c r="J13" s="106">
        <v>1.0</v>
      </c>
      <c r="K13" s="106">
        <v>8.0</v>
      </c>
      <c r="L13" s="106">
        <v>0.0</v>
      </c>
      <c r="M13" s="106">
        <v>0.0</v>
      </c>
      <c r="N13" s="106">
        <v>4.0</v>
      </c>
      <c r="O13" s="106">
        <v>27.0</v>
      </c>
      <c r="P13" s="58">
        <f t="shared" si="1"/>
        <v>238</v>
      </c>
    </row>
    <row r="14" ht="14.25" customHeight="1">
      <c r="A14" s="107">
        <v>13.0</v>
      </c>
      <c r="B14" s="101"/>
      <c r="C14" s="102">
        <v>0.0</v>
      </c>
      <c r="D14" s="102">
        <v>131.0</v>
      </c>
      <c r="E14" s="102">
        <v>2.0</v>
      </c>
      <c r="F14" s="102">
        <v>0.0</v>
      </c>
      <c r="G14" s="102">
        <v>8.0</v>
      </c>
      <c r="H14" s="102">
        <v>0.0</v>
      </c>
      <c r="I14" s="102">
        <v>0.0</v>
      </c>
      <c r="J14" s="102">
        <v>3.0</v>
      </c>
      <c r="K14" s="102">
        <v>11.0</v>
      </c>
      <c r="L14" s="102">
        <v>0.0</v>
      </c>
      <c r="M14" s="102">
        <v>0.0</v>
      </c>
      <c r="N14" s="102">
        <v>0.0</v>
      </c>
      <c r="O14" s="102">
        <v>15.0</v>
      </c>
      <c r="P14" s="58">
        <f t="shared" si="1"/>
        <v>170</v>
      </c>
    </row>
    <row r="15" ht="14.25" customHeight="1">
      <c r="A15" s="107">
        <v>14.0</v>
      </c>
      <c r="B15" s="101">
        <v>456085.0</v>
      </c>
      <c r="C15" s="102">
        <v>1.0</v>
      </c>
      <c r="D15" s="102">
        <v>381.0</v>
      </c>
      <c r="E15" s="102">
        <v>2.0</v>
      </c>
      <c r="F15" s="102">
        <v>0.0</v>
      </c>
      <c r="G15" s="102">
        <v>10.0</v>
      </c>
      <c r="H15" s="102">
        <v>0.0</v>
      </c>
      <c r="I15" s="102">
        <v>7.0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23.0</v>
      </c>
      <c r="P15" s="58">
        <f t="shared" si="1"/>
        <v>437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58">
        <f t="shared" si="1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105"/>
      <c r="P17" s="58">
        <f t="shared" si="1"/>
        <v>0</v>
      </c>
    </row>
    <row r="18" ht="14.25" customHeight="1">
      <c r="A18" s="107">
        <v>17.0</v>
      </c>
      <c r="B18" s="104" t="s">
        <v>805</v>
      </c>
      <c r="C18" s="105">
        <v>2.0</v>
      </c>
      <c r="D18" s="105">
        <v>523.0</v>
      </c>
      <c r="E18" s="105"/>
      <c r="F18" s="105">
        <v>0.0</v>
      </c>
      <c r="G18" s="105">
        <v>24.0</v>
      </c>
      <c r="H18" s="105">
        <v>0.0</v>
      </c>
      <c r="I18" s="105">
        <v>9.0</v>
      </c>
      <c r="J18" s="105">
        <v>4.0</v>
      </c>
      <c r="K18" s="108">
        <v>22.0</v>
      </c>
      <c r="L18" s="105">
        <v>0.0</v>
      </c>
      <c r="M18" s="105">
        <v>0.0</v>
      </c>
      <c r="N18" s="105">
        <v>13.0</v>
      </c>
      <c r="O18" s="105">
        <v>67.0</v>
      </c>
      <c r="P18" s="58">
        <f t="shared" si="1"/>
        <v>664</v>
      </c>
    </row>
    <row r="19" ht="14.25" customHeight="1">
      <c r="A19" s="107">
        <v>18.0</v>
      </c>
      <c r="B19" s="103" t="s">
        <v>806</v>
      </c>
      <c r="C19" s="106">
        <v>2.0</v>
      </c>
      <c r="D19" s="106">
        <v>243.0</v>
      </c>
      <c r="E19" s="106">
        <v>5.0</v>
      </c>
      <c r="F19" s="106">
        <v>0.0</v>
      </c>
      <c r="G19" s="106">
        <v>4.0</v>
      </c>
      <c r="H19" s="106">
        <v>0.0</v>
      </c>
      <c r="I19" s="106">
        <v>1.0</v>
      </c>
      <c r="J19" s="106">
        <v>1.0</v>
      </c>
      <c r="K19" s="106">
        <v>9.0</v>
      </c>
      <c r="L19" s="106">
        <v>0.0</v>
      </c>
      <c r="M19" s="106">
        <v>0.0</v>
      </c>
      <c r="N19" s="106">
        <v>3.0</v>
      </c>
      <c r="O19" s="106">
        <v>16.0</v>
      </c>
      <c r="P19" s="58">
        <f t="shared" si="1"/>
        <v>284</v>
      </c>
    </row>
    <row r="20" ht="14.25" customHeight="1">
      <c r="A20" s="107">
        <v>19.0</v>
      </c>
      <c r="B20" s="101"/>
      <c r="C20" s="102">
        <v>0.0</v>
      </c>
      <c r="D20" s="102">
        <v>167.0</v>
      </c>
      <c r="E20" s="102">
        <v>1.0</v>
      </c>
      <c r="F20" s="102">
        <v>0.0</v>
      </c>
      <c r="G20" s="102">
        <v>5.0</v>
      </c>
      <c r="H20" s="102">
        <v>0.0</v>
      </c>
      <c r="I20" s="102">
        <v>0.0</v>
      </c>
      <c r="J20" s="102">
        <v>2.0</v>
      </c>
      <c r="K20" s="102">
        <v>7.0</v>
      </c>
      <c r="L20" s="102">
        <v>0.0</v>
      </c>
      <c r="M20" s="102">
        <v>843.0</v>
      </c>
      <c r="N20" s="102">
        <v>2.0</v>
      </c>
      <c r="O20" s="102">
        <v>10.0</v>
      </c>
      <c r="P20" s="58">
        <f t="shared" si="1"/>
        <v>194</v>
      </c>
    </row>
    <row r="21" ht="14.25" customHeight="1">
      <c r="A21" s="107">
        <v>20.0</v>
      </c>
      <c r="B21" s="103"/>
      <c r="C21" s="102">
        <v>0.0</v>
      </c>
      <c r="D21" s="102">
        <v>78.0</v>
      </c>
      <c r="E21" s="102">
        <v>3.0</v>
      </c>
      <c r="F21" s="102">
        <v>0.0</v>
      </c>
      <c r="G21" s="102">
        <v>4.0</v>
      </c>
      <c r="H21" s="102">
        <v>0.0</v>
      </c>
      <c r="I21" s="102">
        <v>2.0</v>
      </c>
      <c r="J21" s="102">
        <v>2.0</v>
      </c>
      <c r="K21" s="102">
        <v>4.0</v>
      </c>
      <c r="L21" s="102">
        <v>0.0</v>
      </c>
      <c r="M21" s="102">
        <v>0.0</v>
      </c>
      <c r="N21" s="102">
        <v>5.0</v>
      </c>
      <c r="O21" s="102">
        <v>15.0</v>
      </c>
      <c r="P21" s="58">
        <f t="shared" si="1"/>
        <v>113</v>
      </c>
    </row>
    <row r="22" ht="14.25" customHeight="1">
      <c r="A22" s="107">
        <v>21.0</v>
      </c>
      <c r="B22" s="101"/>
      <c r="C22" s="102">
        <v>0.0</v>
      </c>
      <c r="D22" s="102">
        <v>97.0</v>
      </c>
      <c r="E22" s="102">
        <v>3.0</v>
      </c>
      <c r="F22" s="102">
        <v>0.0</v>
      </c>
      <c r="G22" s="102">
        <v>8.0</v>
      </c>
      <c r="H22" s="102">
        <v>0.0</v>
      </c>
      <c r="I22" s="102">
        <v>0.0</v>
      </c>
      <c r="J22" s="102">
        <v>0.0</v>
      </c>
      <c r="K22" s="102">
        <v>6.0</v>
      </c>
      <c r="L22" s="102">
        <v>0.0</v>
      </c>
      <c r="M22" s="102">
        <v>0.0</v>
      </c>
      <c r="N22" s="102">
        <v>6.0</v>
      </c>
      <c r="O22" s="102">
        <v>4.0</v>
      </c>
      <c r="P22" s="58">
        <f t="shared" si="1"/>
        <v>124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58">
        <f t="shared" si="1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58">
        <f t="shared" si="1"/>
        <v>0</v>
      </c>
    </row>
    <row r="25" ht="14.25" customHeight="1">
      <c r="A25" s="107">
        <v>24.0</v>
      </c>
      <c r="B25" s="103" t="s">
        <v>807</v>
      </c>
      <c r="C25" s="106">
        <v>2.0</v>
      </c>
      <c r="D25" s="106">
        <v>364.0</v>
      </c>
      <c r="E25" s="106">
        <v>16.0</v>
      </c>
      <c r="F25" s="106">
        <v>0.0</v>
      </c>
      <c r="G25" s="106">
        <v>23.0</v>
      </c>
      <c r="H25" s="106">
        <v>0.0</v>
      </c>
      <c r="I25" s="106">
        <v>3.0</v>
      </c>
      <c r="J25" s="106">
        <v>7.0</v>
      </c>
      <c r="K25" s="106">
        <v>15.0</v>
      </c>
      <c r="L25" s="106">
        <v>0.0</v>
      </c>
      <c r="M25" s="106">
        <v>0.0</v>
      </c>
      <c r="N25" s="106">
        <v>10.0</v>
      </c>
      <c r="O25" s="106">
        <v>45.0</v>
      </c>
      <c r="P25" s="58">
        <f t="shared" si="1"/>
        <v>485</v>
      </c>
    </row>
    <row r="26" ht="14.25" customHeight="1">
      <c r="A26" s="107">
        <v>25.0</v>
      </c>
      <c r="B26" s="101"/>
      <c r="C26" s="106">
        <v>0.0</v>
      </c>
      <c r="D26" s="106">
        <v>87.0</v>
      </c>
      <c r="E26" s="106">
        <v>3.0</v>
      </c>
      <c r="F26" s="106">
        <v>0.0</v>
      </c>
      <c r="G26" s="106">
        <v>9.0</v>
      </c>
      <c r="H26" s="106">
        <v>0.0</v>
      </c>
      <c r="I26" s="106">
        <v>0.0</v>
      </c>
      <c r="J26" s="106">
        <v>0.0</v>
      </c>
      <c r="K26" s="106">
        <v>7.0</v>
      </c>
      <c r="L26" s="106">
        <v>0.0</v>
      </c>
      <c r="M26" s="106">
        <v>0.0</v>
      </c>
      <c r="N26" s="106">
        <v>3.0</v>
      </c>
      <c r="O26" s="106">
        <v>5.0</v>
      </c>
      <c r="P26" s="58">
        <f t="shared" si="1"/>
        <v>114</v>
      </c>
    </row>
    <row r="27" ht="14.25" customHeight="1">
      <c r="A27" s="107">
        <v>26.0</v>
      </c>
      <c r="B27" s="101"/>
      <c r="C27" s="102">
        <v>0.0</v>
      </c>
      <c r="D27" s="102">
        <v>108.0</v>
      </c>
      <c r="E27" s="102">
        <v>2.0</v>
      </c>
      <c r="F27" s="102">
        <v>0.0</v>
      </c>
      <c r="G27" s="102">
        <v>7.0</v>
      </c>
      <c r="H27" s="102">
        <v>0.0</v>
      </c>
      <c r="I27" s="102">
        <v>7.0</v>
      </c>
      <c r="J27" s="102">
        <v>7.0</v>
      </c>
      <c r="K27" s="102">
        <v>10.0</v>
      </c>
      <c r="L27" s="102">
        <v>0.0</v>
      </c>
      <c r="M27" s="102">
        <v>0.0</v>
      </c>
      <c r="N27" s="102">
        <v>1.0</v>
      </c>
      <c r="O27" s="102">
        <v>17.0</v>
      </c>
      <c r="P27" s="58">
        <f t="shared" si="1"/>
        <v>159</v>
      </c>
    </row>
    <row r="28" ht="14.25" customHeight="1">
      <c r="A28" s="107">
        <v>27.0</v>
      </c>
      <c r="B28" s="104"/>
      <c r="C28" s="102">
        <v>0.0</v>
      </c>
      <c r="D28" s="102">
        <v>105.0</v>
      </c>
      <c r="E28" s="102">
        <v>2.0</v>
      </c>
      <c r="F28" s="102">
        <v>0.0</v>
      </c>
      <c r="G28" s="102">
        <v>5.0</v>
      </c>
      <c r="H28" s="102">
        <v>0.0</v>
      </c>
      <c r="I28" s="102">
        <v>0.0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0.0</v>
      </c>
      <c r="O28" s="102">
        <v>15.0</v>
      </c>
      <c r="P28" s="58">
        <f t="shared" si="1"/>
        <v>142</v>
      </c>
    </row>
    <row r="29" ht="14.25" customHeight="1">
      <c r="A29" s="107">
        <v>28.0</v>
      </c>
      <c r="B29" s="101"/>
      <c r="C29" s="102">
        <v>0.0</v>
      </c>
      <c r="D29" s="102">
        <v>103.0</v>
      </c>
      <c r="E29" s="102">
        <v>3.0</v>
      </c>
      <c r="F29" s="102">
        <v>0.0</v>
      </c>
      <c r="G29" s="102">
        <v>4.0</v>
      </c>
      <c r="H29" s="102">
        <v>0.0</v>
      </c>
      <c r="I29" s="102">
        <v>1.0</v>
      </c>
      <c r="J29" s="102">
        <v>2.0</v>
      </c>
      <c r="K29" s="102">
        <v>4.0</v>
      </c>
      <c r="L29" s="102">
        <v>0.0</v>
      </c>
      <c r="M29" s="102">
        <v>0.0</v>
      </c>
      <c r="N29" s="117">
        <v>1.0</v>
      </c>
      <c r="O29" s="117">
        <v>45.0</v>
      </c>
      <c r="P29" s="58">
        <f t="shared" si="1"/>
        <v>163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58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8">
        <f t="shared" si="1"/>
        <v>0</v>
      </c>
    </row>
    <row r="32" ht="14.25" customHeight="1">
      <c r="A32" s="80">
        <v>31.0</v>
      </c>
      <c r="B32" s="111">
        <v>460306.0</v>
      </c>
      <c r="C32" s="112">
        <v>1.0</v>
      </c>
      <c r="D32" s="112">
        <v>258.0</v>
      </c>
      <c r="E32" s="112">
        <v>17.0</v>
      </c>
      <c r="F32" s="112">
        <v>1.0</v>
      </c>
      <c r="G32" s="112">
        <v>15.0</v>
      </c>
      <c r="H32" s="112">
        <v>0.0</v>
      </c>
      <c r="I32" s="112">
        <v>10.0</v>
      </c>
      <c r="J32" s="112">
        <v>0.0</v>
      </c>
      <c r="K32" s="112">
        <v>21.0</v>
      </c>
      <c r="L32" s="112">
        <v>0.0</v>
      </c>
      <c r="M32" s="112">
        <v>0.0</v>
      </c>
      <c r="N32" s="112">
        <v>3.0</v>
      </c>
      <c r="O32" s="112">
        <v>82.0</v>
      </c>
      <c r="P32" s="58">
        <f t="shared" si="1"/>
        <v>408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16</v>
      </c>
      <c r="D34" s="89">
        <f t="shared" ref="D34:P34" si="2">D2+D3+D4+D5+D6+D7+D8+D9+D10+D11+D12+D13+D14+D15+D16+D17+D18+D19+D20+D21+D22+D23+D24+D25+D26+D27+D28+D29+D30+D31+D32+D33</f>
        <v>4176</v>
      </c>
      <c r="E34" s="89">
        <f t="shared" si="2"/>
        <v>97</v>
      </c>
      <c r="F34" s="89">
        <f t="shared" si="2"/>
        <v>1</v>
      </c>
      <c r="G34" s="89">
        <f t="shared" si="2"/>
        <v>224</v>
      </c>
      <c r="H34" s="89">
        <f t="shared" si="2"/>
        <v>113</v>
      </c>
      <c r="I34" s="89">
        <f t="shared" si="2"/>
        <v>68</v>
      </c>
      <c r="J34" s="89">
        <f t="shared" si="2"/>
        <v>52</v>
      </c>
      <c r="K34" s="89">
        <f t="shared" si="2"/>
        <v>246</v>
      </c>
      <c r="L34" s="89">
        <f t="shared" si="2"/>
        <v>0</v>
      </c>
      <c r="M34" s="89">
        <f t="shared" si="2"/>
        <v>965</v>
      </c>
      <c r="N34" s="89">
        <f t="shared" si="2"/>
        <v>245</v>
      </c>
      <c r="O34" s="89">
        <f t="shared" si="2"/>
        <v>541</v>
      </c>
      <c r="P34" s="89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802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>
        <v>460943.0</v>
      </c>
      <c r="C2" s="68">
        <v>1.0</v>
      </c>
      <c r="D2" s="68">
        <v>97.0</v>
      </c>
      <c r="E2" s="68">
        <v>4.0</v>
      </c>
      <c r="F2" s="68">
        <v>0.0</v>
      </c>
      <c r="G2" s="68">
        <v>6.0</v>
      </c>
      <c r="H2" s="68">
        <v>0.0</v>
      </c>
      <c r="I2" s="68">
        <v>4.0</v>
      </c>
      <c r="J2" s="68">
        <v>1.0</v>
      </c>
      <c r="K2" s="68">
        <v>9.0</v>
      </c>
      <c r="L2" s="68">
        <v>0.0</v>
      </c>
      <c r="M2" s="68">
        <v>0.0</v>
      </c>
      <c r="N2" s="68">
        <v>4.0</v>
      </c>
      <c r="O2" s="68">
        <v>14.0</v>
      </c>
      <c r="P2" s="58">
        <f t="shared" ref="P2:P33" si="1">C2+D2+E2+F2+G2+H2+I2+J2+K2+L2+N2+O2</f>
        <v>140</v>
      </c>
    </row>
    <row r="3" ht="14.25" customHeight="1">
      <c r="A3" s="55">
        <v>2.0</v>
      </c>
      <c r="B3" s="99"/>
      <c r="C3" s="100">
        <v>0.0</v>
      </c>
      <c r="D3" s="100">
        <v>108.0</v>
      </c>
      <c r="E3" s="100">
        <v>4.0</v>
      </c>
      <c r="F3" s="100">
        <v>0.0</v>
      </c>
      <c r="G3" s="100">
        <v>5.0</v>
      </c>
      <c r="H3" s="100">
        <v>0.0</v>
      </c>
      <c r="I3" s="100">
        <v>1.0</v>
      </c>
      <c r="J3" s="100">
        <v>0.0</v>
      </c>
      <c r="K3" s="100">
        <v>2.0</v>
      </c>
      <c r="L3" s="100">
        <v>0.0</v>
      </c>
      <c r="M3" s="100">
        <v>1343.0</v>
      </c>
      <c r="N3" s="100">
        <v>0.0</v>
      </c>
      <c r="O3" s="100">
        <v>10.0</v>
      </c>
      <c r="P3" s="58">
        <f t="shared" si="1"/>
        <v>130</v>
      </c>
    </row>
    <row r="4" ht="14.25" customHeight="1">
      <c r="A4" s="114">
        <v>3.0</v>
      </c>
      <c r="B4" s="103">
        <v>462201.0</v>
      </c>
      <c r="C4" s="106">
        <v>1.0</v>
      </c>
      <c r="D4" s="106">
        <v>117.0</v>
      </c>
      <c r="E4" s="106">
        <v>3.0</v>
      </c>
      <c r="F4" s="106">
        <v>0.0</v>
      </c>
      <c r="G4" s="106">
        <v>5.0</v>
      </c>
      <c r="H4" s="106">
        <v>0.0</v>
      </c>
      <c r="I4" s="106">
        <v>1.0</v>
      </c>
      <c r="J4" s="106">
        <v>0.0</v>
      </c>
      <c r="K4" s="106">
        <v>5.0</v>
      </c>
      <c r="L4" s="106">
        <v>0.0</v>
      </c>
      <c r="M4" s="106">
        <v>288.0</v>
      </c>
      <c r="N4" s="106">
        <v>1.0</v>
      </c>
      <c r="O4" s="106">
        <v>10.0</v>
      </c>
      <c r="P4" s="58">
        <f t="shared" si="1"/>
        <v>143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112.0</v>
      </c>
      <c r="E5" s="105">
        <v>4.0</v>
      </c>
      <c r="F5" s="105">
        <v>0.0</v>
      </c>
      <c r="G5" s="105">
        <v>6.0</v>
      </c>
      <c r="H5" s="105">
        <v>0.0</v>
      </c>
      <c r="I5" s="105">
        <v>0.0</v>
      </c>
      <c r="J5" s="105">
        <v>2.0</v>
      </c>
      <c r="K5" s="105">
        <v>1.0</v>
      </c>
      <c r="L5" s="105">
        <v>0.0</v>
      </c>
      <c r="M5" s="105">
        <v>159.0</v>
      </c>
      <c r="N5" s="105">
        <v>4.0</v>
      </c>
      <c r="O5" s="105">
        <v>28.0</v>
      </c>
      <c r="P5" s="58">
        <f t="shared" si="1"/>
        <v>157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8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532.0</v>
      </c>
      <c r="E7" s="95">
        <v>4.0</v>
      </c>
      <c r="F7" s="95">
        <v>0.0</v>
      </c>
      <c r="G7" s="95">
        <v>11.0</v>
      </c>
      <c r="H7" s="95">
        <v>0.0</v>
      </c>
      <c r="I7" s="95">
        <v>8.0</v>
      </c>
      <c r="J7" s="95">
        <v>4.0</v>
      </c>
      <c r="K7" s="95">
        <v>31.0</v>
      </c>
      <c r="L7" s="95">
        <v>0.0</v>
      </c>
      <c r="M7" s="95"/>
      <c r="N7" s="95">
        <v>1.0</v>
      </c>
      <c r="O7" s="95">
        <v>28.0</v>
      </c>
      <c r="P7" s="58">
        <f t="shared" si="1"/>
        <v>619</v>
      </c>
    </row>
    <row r="8" ht="14.25" customHeight="1">
      <c r="A8" s="107">
        <v>7.0</v>
      </c>
      <c r="B8" s="95"/>
      <c r="C8" s="95">
        <v>0.0</v>
      </c>
      <c r="D8" s="95">
        <v>119.0</v>
      </c>
      <c r="E8" s="95">
        <v>0.0</v>
      </c>
      <c r="F8" s="95">
        <v>0.0</v>
      </c>
      <c r="G8" s="95">
        <v>3.0</v>
      </c>
      <c r="H8" s="95">
        <v>0.0</v>
      </c>
      <c r="I8" s="95">
        <v>0.0</v>
      </c>
      <c r="J8" s="95">
        <v>3.0</v>
      </c>
      <c r="K8" s="95">
        <v>8.0</v>
      </c>
      <c r="L8" s="95">
        <v>0.0</v>
      </c>
      <c r="M8" s="95"/>
      <c r="N8" s="95">
        <v>0.0</v>
      </c>
      <c r="O8" s="95">
        <v>6.0</v>
      </c>
      <c r="P8" s="58">
        <f t="shared" si="1"/>
        <v>139</v>
      </c>
    </row>
    <row r="9" ht="14.25" customHeight="1">
      <c r="A9" s="107">
        <v>8.0</v>
      </c>
      <c r="B9" s="95"/>
      <c r="C9" s="95">
        <v>1.0</v>
      </c>
      <c r="D9" s="95">
        <v>83.0</v>
      </c>
      <c r="E9" s="95">
        <v>0.0</v>
      </c>
      <c r="F9" s="95">
        <v>0.0</v>
      </c>
      <c r="G9" s="95">
        <v>7.0</v>
      </c>
      <c r="H9" s="95">
        <v>0.0</v>
      </c>
      <c r="I9" s="95">
        <v>11.0</v>
      </c>
      <c r="J9" s="95">
        <v>1.0</v>
      </c>
      <c r="K9" s="95">
        <v>4.0</v>
      </c>
      <c r="L9" s="95">
        <v>0.0</v>
      </c>
      <c r="M9" s="95"/>
      <c r="N9" s="95">
        <v>1.0</v>
      </c>
      <c r="O9" s="95">
        <v>20.0</v>
      </c>
      <c r="P9" s="58">
        <f t="shared" si="1"/>
        <v>128</v>
      </c>
    </row>
    <row r="10" ht="14.25" customHeight="1">
      <c r="A10" s="107">
        <v>9.0</v>
      </c>
      <c r="B10" s="104"/>
      <c r="C10" s="105">
        <v>0.0</v>
      </c>
      <c r="D10" s="105">
        <v>79.0</v>
      </c>
      <c r="E10" s="105">
        <v>2.0</v>
      </c>
      <c r="F10" s="105">
        <v>0.0</v>
      </c>
      <c r="G10" s="105">
        <v>3.0</v>
      </c>
      <c r="H10" s="105">
        <v>0.0</v>
      </c>
      <c r="I10" s="105">
        <v>1.0</v>
      </c>
      <c r="J10" s="105">
        <v>1.0</v>
      </c>
      <c r="K10" s="105">
        <v>6.0</v>
      </c>
      <c r="L10" s="105">
        <v>0.0</v>
      </c>
      <c r="M10" s="105"/>
      <c r="N10" s="105">
        <v>0.0</v>
      </c>
      <c r="O10" s="105">
        <v>18.0</v>
      </c>
      <c r="P10" s="58">
        <f t="shared" si="1"/>
        <v>110</v>
      </c>
    </row>
    <row r="11" ht="14.25" customHeight="1">
      <c r="A11" s="107">
        <v>10.0</v>
      </c>
      <c r="B11" s="101"/>
      <c r="C11" s="102">
        <v>0.0</v>
      </c>
      <c r="D11" s="102">
        <v>96.0</v>
      </c>
      <c r="E11" s="102">
        <v>1.0</v>
      </c>
      <c r="F11" s="102">
        <v>0.0</v>
      </c>
      <c r="G11" s="102">
        <v>6.0</v>
      </c>
      <c r="H11" s="102">
        <v>0.0</v>
      </c>
      <c r="I11" s="102">
        <v>2.0</v>
      </c>
      <c r="J11" s="102">
        <v>2.0</v>
      </c>
      <c r="K11" s="102">
        <v>3.0</v>
      </c>
      <c r="L11" s="102">
        <v>0.0</v>
      </c>
      <c r="M11" s="102"/>
      <c r="N11" s="102">
        <v>5.0</v>
      </c>
      <c r="O11" s="102">
        <v>37.0</v>
      </c>
      <c r="P11" s="58">
        <f t="shared" si="1"/>
        <v>152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8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8">
        <f t="shared" si="1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58">
        <f t="shared" si="1"/>
        <v>0</v>
      </c>
    </row>
    <row r="15" ht="14.25" customHeight="1">
      <c r="A15" s="107">
        <v>14.0</v>
      </c>
      <c r="B15" s="101"/>
      <c r="C15" s="102">
        <v>0.0</v>
      </c>
      <c r="D15" s="102">
        <v>390.0</v>
      </c>
      <c r="E15" s="102">
        <v>13.0</v>
      </c>
      <c r="F15" s="102">
        <v>0.0</v>
      </c>
      <c r="G15" s="102">
        <v>19.0</v>
      </c>
      <c r="H15" s="102">
        <v>0.0</v>
      </c>
      <c r="I15" s="102">
        <v>6.0</v>
      </c>
      <c r="J15" s="102">
        <v>2.0</v>
      </c>
      <c r="K15" s="102">
        <v>19.0</v>
      </c>
      <c r="L15" s="102">
        <v>0.0</v>
      </c>
      <c r="M15" s="102">
        <v>0.0</v>
      </c>
      <c r="N15" s="102">
        <v>1.0</v>
      </c>
      <c r="O15" s="102">
        <v>66.0</v>
      </c>
      <c r="P15" s="58">
        <f t="shared" si="1"/>
        <v>516</v>
      </c>
    </row>
    <row r="16" ht="14.25" customHeight="1">
      <c r="A16" s="107">
        <v>15.0</v>
      </c>
      <c r="B16" s="101"/>
      <c r="C16" s="102">
        <v>0.0</v>
      </c>
      <c r="D16" s="102">
        <v>71.0</v>
      </c>
      <c r="E16" s="102">
        <v>0.0</v>
      </c>
      <c r="F16" s="102">
        <v>0.0</v>
      </c>
      <c r="G16" s="102">
        <v>9.0</v>
      </c>
      <c r="H16" s="102">
        <v>0.0</v>
      </c>
      <c r="I16" s="102">
        <v>0.0</v>
      </c>
      <c r="J16" s="102">
        <v>0.0</v>
      </c>
      <c r="K16" s="102">
        <v>4.0</v>
      </c>
      <c r="L16" s="102">
        <v>0.0</v>
      </c>
      <c r="M16" s="102">
        <v>0.0</v>
      </c>
      <c r="N16" s="102">
        <v>1.0</v>
      </c>
      <c r="O16" s="102">
        <v>5.0</v>
      </c>
      <c r="P16" s="58">
        <f t="shared" si="1"/>
        <v>90</v>
      </c>
    </row>
    <row r="17" ht="14.25" customHeight="1">
      <c r="A17" s="107">
        <v>16.0</v>
      </c>
      <c r="B17" s="104">
        <v>465030.0</v>
      </c>
      <c r="C17" s="105">
        <v>1.0</v>
      </c>
      <c r="D17" s="105">
        <v>29.0</v>
      </c>
      <c r="E17" s="105">
        <v>3.0</v>
      </c>
      <c r="F17" s="105">
        <v>0.0</v>
      </c>
      <c r="G17" s="105">
        <v>5.0</v>
      </c>
      <c r="H17" s="105">
        <v>0.0</v>
      </c>
      <c r="I17" s="105">
        <v>11.0</v>
      </c>
      <c r="J17" s="105">
        <v>0.0</v>
      </c>
      <c r="K17" s="108">
        <v>2.0</v>
      </c>
      <c r="L17" s="105">
        <v>0.0</v>
      </c>
      <c r="M17" s="105">
        <v>1616.0</v>
      </c>
      <c r="N17" s="105">
        <v>1.0</v>
      </c>
      <c r="O17" s="105">
        <v>9.0</v>
      </c>
      <c r="P17" s="58">
        <f t="shared" si="1"/>
        <v>61</v>
      </c>
    </row>
    <row r="18" ht="14.25" customHeight="1">
      <c r="A18" s="107">
        <v>17.0</v>
      </c>
      <c r="B18" s="104"/>
      <c r="C18" s="105">
        <v>0.0</v>
      </c>
      <c r="D18" s="105">
        <v>43.0</v>
      </c>
      <c r="E18" s="105">
        <v>2.0</v>
      </c>
      <c r="F18" s="105">
        <v>0.0</v>
      </c>
      <c r="G18" s="105">
        <v>4.0</v>
      </c>
      <c r="H18" s="105">
        <v>0.0</v>
      </c>
      <c r="I18" s="105">
        <v>1.0</v>
      </c>
      <c r="J18" s="105">
        <v>2.0</v>
      </c>
      <c r="K18" s="108">
        <v>0.0</v>
      </c>
      <c r="L18" s="105">
        <v>0.0</v>
      </c>
      <c r="M18" s="105">
        <v>0.0</v>
      </c>
      <c r="N18" s="105">
        <v>1.0</v>
      </c>
      <c r="O18" s="105">
        <v>12.0</v>
      </c>
      <c r="P18" s="58">
        <f t="shared" si="1"/>
        <v>65</v>
      </c>
    </row>
    <row r="19" ht="14.25" customHeight="1">
      <c r="A19" s="107">
        <v>18.0</v>
      </c>
      <c r="B19" s="103"/>
      <c r="C19" s="106">
        <v>0.0</v>
      </c>
      <c r="D19" s="106">
        <v>37.0</v>
      </c>
      <c r="E19" s="106">
        <v>1.0</v>
      </c>
      <c r="F19" s="106">
        <v>0.0</v>
      </c>
      <c r="G19" s="106">
        <v>8.0</v>
      </c>
      <c r="H19" s="106">
        <v>0.0</v>
      </c>
      <c r="I19" s="106">
        <v>3.0</v>
      </c>
      <c r="J19" s="106">
        <v>0.0</v>
      </c>
      <c r="K19" s="106">
        <v>2.0</v>
      </c>
      <c r="L19" s="106">
        <v>0.0</v>
      </c>
      <c r="M19" s="106">
        <v>0.0</v>
      </c>
      <c r="N19" s="106">
        <v>1.0</v>
      </c>
      <c r="O19" s="106">
        <v>9.0</v>
      </c>
      <c r="P19" s="58">
        <f t="shared" si="1"/>
        <v>61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58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58">
        <f t="shared" si="1"/>
        <v>0</v>
      </c>
    </row>
    <row r="22" ht="14.25" customHeight="1">
      <c r="A22" s="107">
        <v>21.0</v>
      </c>
      <c r="B22" s="101" t="s">
        <v>808</v>
      </c>
      <c r="C22" s="102">
        <v>2.0</v>
      </c>
      <c r="D22" s="102">
        <v>291.0</v>
      </c>
      <c r="E22" s="102">
        <v>11.0</v>
      </c>
      <c r="F22" s="102">
        <v>0.0</v>
      </c>
      <c r="G22" s="102">
        <v>30.0</v>
      </c>
      <c r="H22" s="102">
        <v>159.0</v>
      </c>
      <c r="I22" s="102">
        <v>15.0</v>
      </c>
      <c r="J22" s="102">
        <v>1.0</v>
      </c>
      <c r="K22" s="102">
        <v>19.0</v>
      </c>
      <c r="L22" s="102">
        <v>0.0</v>
      </c>
      <c r="M22" s="102">
        <v>294.0</v>
      </c>
      <c r="N22" s="102">
        <v>0.0</v>
      </c>
      <c r="O22" s="102">
        <v>22.0</v>
      </c>
      <c r="P22" s="58">
        <f t="shared" si="1"/>
        <v>550</v>
      </c>
    </row>
    <row r="23" ht="14.25" customHeight="1">
      <c r="A23" s="107">
        <v>22.0</v>
      </c>
      <c r="B23" s="101"/>
      <c r="C23" s="102">
        <v>0.0</v>
      </c>
      <c r="D23" s="102">
        <v>42.0</v>
      </c>
      <c r="E23" s="102">
        <v>7.0</v>
      </c>
      <c r="F23" s="102">
        <v>0.0</v>
      </c>
      <c r="G23" s="102">
        <v>3.0</v>
      </c>
      <c r="H23" s="102">
        <v>0.0</v>
      </c>
      <c r="I23" s="102">
        <v>5.0</v>
      </c>
      <c r="J23" s="102">
        <v>2.0</v>
      </c>
      <c r="K23" s="102">
        <v>5.0</v>
      </c>
      <c r="L23" s="102">
        <v>0.0</v>
      </c>
      <c r="M23" s="102">
        <v>0.0</v>
      </c>
      <c r="N23" s="102">
        <v>0.0</v>
      </c>
      <c r="O23" s="102">
        <v>9.0</v>
      </c>
      <c r="P23" s="58">
        <f t="shared" si="1"/>
        <v>73</v>
      </c>
    </row>
    <row r="24" ht="14.25" customHeight="1">
      <c r="A24" s="107">
        <v>23.0</v>
      </c>
      <c r="B24" s="101"/>
      <c r="C24" s="102">
        <v>0.0</v>
      </c>
      <c r="D24" s="102">
        <v>34.0</v>
      </c>
      <c r="E24" s="102">
        <v>8.0</v>
      </c>
      <c r="F24" s="102">
        <v>0.0</v>
      </c>
      <c r="G24" s="102">
        <v>7.0</v>
      </c>
      <c r="H24" s="102">
        <v>0.0</v>
      </c>
      <c r="I24" s="102">
        <v>2.0</v>
      </c>
      <c r="J24" s="102">
        <v>0.0</v>
      </c>
      <c r="K24" s="102">
        <v>1.0</v>
      </c>
      <c r="L24" s="102">
        <v>0.0</v>
      </c>
      <c r="M24" s="102">
        <v>0.0</v>
      </c>
      <c r="N24" s="102">
        <v>4.0</v>
      </c>
      <c r="O24" s="102">
        <v>21.0</v>
      </c>
      <c r="P24" s="58">
        <f t="shared" si="1"/>
        <v>77</v>
      </c>
    </row>
    <row r="25" ht="14.25" customHeight="1">
      <c r="A25" s="107">
        <v>24.0</v>
      </c>
      <c r="B25" s="103"/>
      <c r="C25" s="106">
        <v>0.0</v>
      </c>
      <c r="D25" s="106">
        <v>114.0</v>
      </c>
      <c r="E25" s="106">
        <v>5.0</v>
      </c>
      <c r="F25" s="106">
        <v>0.0</v>
      </c>
      <c r="G25" s="106">
        <v>4.0</v>
      </c>
      <c r="H25" s="106">
        <v>0.0</v>
      </c>
      <c r="I25" s="106">
        <v>3.0</v>
      </c>
      <c r="J25" s="106">
        <v>0.0</v>
      </c>
      <c r="K25" s="106">
        <v>7.0</v>
      </c>
      <c r="L25" s="106">
        <v>0.0</v>
      </c>
      <c r="M25" s="106">
        <v>0.0</v>
      </c>
      <c r="N25" s="106">
        <v>1.0</v>
      </c>
      <c r="O25" s="106">
        <v>294.0</v>
      </c>
      <c r="P25" s="58">
        <f t="shared" si="1"/>
        <v>428</v>
      </c>
    </row>
    <row r="26" ht="14.25" customHeight="1">
      <c r="A26" s="107">
        <v>25.0</v>
      </c>
      <c r="B26" s="101"/>
      <c r="C26" s="106">
        <v>0.0</v>
      </c>
      <c r="D26" s="106">
        <v>159.0</v>
      </c>
      <c r="E26" s="106">
        <v>7.0</v>
      </c>
      <c r="F26" s="106">
        <v>0.0</v>
      </c>
      <c r="G26" s="106">
        <v>4.0</v>
      </c>
      <c r="H26" s="106">
        <v>0.0</v>
      </c>
      <c r="I26" s="106">
        <v>4.0</v>
      </c>
      <c r="J26" s="106">
        <v>0.0</v>
      </c>
      <c r="K26" s="106">
        <v>4.0</v>
      </c>
      <c r="L26" s="106">
        <v>0.0</v>
      </c>
      <c r="M26" s="106">
        <v>0.0</v>
      </c>
      <c r="N26" s="106">
        <v>1.0</v>
      </c>
      <c r="O26" s="106">
        <v>19.0</v>
      </c>
      <c r="P26" s="58">
        <f t="shared" si="1"/>
        <v>198</v>
      </c>
    </row>
    <row r="27" ht="14.25" customHeight="1">
      <c r="A27" s="107">
        <v>26.0</v>
      </c>
      <c r="B27" s="101">
        <v>467739.0</v>
      </c>
      <c r="C27" s="102">
        <v>1.0</v>
      </c>
      <c r="D27" s="102">
        <v>436.0</v>
      </c>
      <c r="E27" s="102">
        <v>20.0</v>
      </c>
      <c r="F27" s="102">
        <v>0.0</v>
      </c>
      <c r="G27" s="102">
        <v>14.0</v>
      </c>
      <c r="H27" s="102">
        <v>0.0</v>
      </c>
      <c r="I27" s="102">
        <v>5.0</v>
      </c>
      <c r="J27" s="102">
        <v>1.0</v>
      </c>
      <c r="K27" s="102">
        <v>20.0</v>
      </c>
      <c r="L27" s="102">
        <v>0.0</v>
      </c>
      <c r="M27" s="102">
        <v>0.0</v>
      </c>
      <c r="N27" s="102">
        <v>4.0</v>
      </c>
      <c r="O27" s="102">
        <v>24.0</v>
      </c>
      <c r="P27" s="58">
        <f t="shared" si="1"/>
        <v>525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58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58">
        <f t="shared" si="1"/>
        <v>0</v>
      </c>
    </row>
    <row r="30" ht="14.25" customHeight="1">
      <c r="A30" s="107">
        <v>29.0</v>
      </c>
      <c r="B30" s="101"/>
      <c r="C30" s="102">
        <v>0.0</v>
      </c>
      <c r="D30" s="102">
        <v>129.0</v>
      </c>
      <c r="E30" s="102">
        <v>9.0</v>
      </c>
      <c r="F30" s="102">
        <v>0.0</v>
      </c>
      <c r="G30" s="102">
        <v>12.0</v>
      </c>
      <c r="H30" s="102">
        <v>38.0</v>
      </c>
      <c r="I30" s="102">
        <v>0.0</v>
      </c>
      <c r="J30" s="102">
        <v>0.0</v>
      </c>
      <c r="K30" s="102">
        <v>13.0</v>
      </c>
      <c r="L30" s="102">
        <v>0.0</v>
      </c>
      <c r="M30" s="102">
        <v>0.0</v>
      </c>
      <c r="N30" s="102">
        <v>2.0</v>
      </c>
      <c r="O30" s="102">
        <v>18.0</v>
      </c>
      <c r="P30" s="58">
        <f t="shared" si="1"/>
        <v>221</v>
      </c>
    </row>
    <row r="31" ht="14.25" customHeight="1">
      <c r="A31" s="107">
        <v>30.0</v>
      </c>
      <c r="B31" s="103">
        <v>468504.0</v>
      </c>
      <c r="C31" s="106">
        <v>1.0</v>
      </c>
      <c r="D31" s="106">
        <v>123.0</v>
      </c>
      <c r="E31" s="106">
        <v>16.0</v>
      </c>
      <c r="F31" s="106">
        <v>0.0</v>
      </c>
      <c r="G31" s="106">
        <v>6.0</v>
      </c>
      <c r="H31" s="106">
        <v>108.0</v>
      </c>
      <c r="I31" s="106">
        <v>2.0</v>
      </c>
      <c r="J31" s="106">
        <v>1.0</v>
      </c>
      <c r="K31" s="106">
        <v>9.0</v>
      </c>
      <c r="L31" s="106">
        <v>0.0</v>
      </c>
      <c r="M31" s="106">
        <v>21.0</v>
      </c>
      <c r="N31" s="106">
        <v>0.0</v>
      </c>
      <c r="O31" s="106">
        <v>19.0</v>
      </c>
      <c r="P31" s="58">
        <f t="shared" si="1"/>
        <v>285</v>
      </c>
    </row>
    <row r="32" ht="14.25" customHeight="1">
      <c r="A32" s="80">
        <v>31.0</v>
      </c>
      <c r="B32" s="111"/>
      <c r="C32" s="112">
        <v>0.0</v>
      </c>
      <c r="D32" s="112">
        <v>41.0</v>
      </c>
      <c r="E32" s="112">
        <v>4.0</v>
      </c>
      <c r="F32" s="112">
        <v>0.0</v>
      </c>
      <c r="G32" s="112">
        <v>6.0</v>
      </c>
      <c r="H32" s="112">
        <v>18.0</v>
      </c>
      <c r="I32" s="112">
        <v>7.0</v>
      </c>
      <c r="J32" s="112">
        <v>1.0</v>
      </c>
      <c r="K32" s="112">
        <v>8.0</v>
      </c>
      <c r="L32" s="112">
        <v>0.0</v>
      </c>
      <c r="M32" s="112">
        <v>0.0</v>
      </c>
      <c r="N32" s="112">
        <v>0.0</v>
      </c>
      <c r="O32" s="112">
        <v>26.0</v>
      </c>
      <c r="P32" s="58">
        <f t="shared" si="1"/>
        <v>111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8</v>
      </c>
      <c r="D34" s="89">
        <f t="shared" ref="D34:P34" si="2">D2+D3+D4+D5+D6+D7+D8+D9+D10+D11+D12+D13+D14+D15+D16+D17+D18+D19+D20+D21+D22+D23+D24+D25+D26+D27+D28+D29+D30+D31+D32+D33</f>
        <v>3282</v>
      </c>
      <c r="E34" s="89">
        <f t="shared" si="2"/>
        <v>128</v>
      </c>
      <c r="F34" s="89">
        <f t="shared" si="2"/>
        <v>0</v>
      </c>
      <c r="G34" s="89">
        <f t="shared" si="2"/>
        <v>183</v>
      </c>
      <c r="H34" s="89">
        <f t="shared" si="2"/>
        <v>323</v>
      </c>
      <c r="I34" s="89">
        <f t="shared" si="2"/>
        <v>92</v>
      </c>
      <c r="J34" s="89">
        <f t="shared" si="2"/>
        <v>24</v>
      </c>
      <c r="K34" s="89">
        <f t="shared" si="2"/>
        <v>182</v>
      </c>
      <c r="L34" s="89">
        <f t="shared" si="2"/>
        <v>0</v>
      </c>
      <c r="M34" s="89">
        <f t="shared" si="2"/>
        <v>3721</v>
      </c>
      <c r="N34" s="89">
        <f t="shared" si="2"/>
        <v>33</v>
      </c>
      <c r="O34" s="89">
        <f t="shared" si="2"/>
        <v>724</v>
      </c>
      <c r="P34" s="89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804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61.0</v>
      </c>
      <c r="E2" s="68">
        <v>5.0</v>
      </c>
      <c r="F2" s="68">
        <v>0.0</v>
      </c>
      <c r="G2" s="68">
        <v>6.0</v>
      </c>
      <c r="H2" s="68">
        <v>29.0</v>
      </c>
      <c r="I2" s="68">
        <v>4.0</v>
      </c>
      <c r="J2" s="68">
        <v>0.0</v>
      </c>
      <c r="K2" s="68">
        <v>3.0</v>
      </c>
      <c r="L2" s="68">
        <v>0.0</v>
      </c>
      <c r="M2" s="68">
        <v>26.0</v>
      </c>
      <c r="N2" s="68">
        <v>4.0</v>
      </c>
      <c r="O2" s="68">
        <v>6.0</v>
      </c>
      <c r="P2" s="58">
        <f t="shared" ref="P2:P33" si="1">C2+D2+E2+F2+G2+H2+I2+J2+K2+L2+N2+O2</f>
        <v>118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58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8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8">
        <f t="shared" si="1"/>
        <v>0</v>
      </c>
    </row>
    <row r="6" ht="14.25" customHeight="1">
      <c r="A6" s="107">
        <v>5.0</v>
      </c>
      <c r="B6" s="96"/>
      <c r="C6" s="95">
        <v>0.0</v>
      </c>
      <c r="D6" s="95">
        <v>412.0</v>
      </c>
      <c r="E6" s="95">
        <v>27.0</v>
      </c>
      <c r="F6" s="95">
        <v>0.0</v>
      </c>
      <c r="G6" s="95">
        <v>30.0</v>
      </c>
      <c r="H6" s="95">
        <v>121.0</v>
      </c>
      <c r="I6" s="95">
        <v>17.0</v>
      </c>
      <c r="J6" s="95">
        <v>3.0</v>
      </c>
      <c r="K6" s="95">
        <v>25.0</v>
      </c>
      <c r="L6" s="95">
        <v>0.0</v>
      </c>
      <c r="M6" s="95">
        <v>780.0</v>
      </c>
      <c r="N6" s="95">
        <v>5.0</v>
      </c>
      <c r="O6" s="95">
        <v>90.0</v>
      </c>
      <c r="P6" s="58">
        <f t="shared" si="1"/>
        <v>730</v>
      </c>
    </row>
    <row r="7" ht="14.25" customHeight="1">
      <c r="A7" s="107">
        <v>6.0</v>
      </c>
      <c r="B7" s="95"/>
      <c r="C7" s="95">
        <v>0.0</v>
      </c>
      <c r="D7" s="95">
        <v>49.0</v>
      </c>
      <c r="E7" s="95">
        <v>4.0</v>
      </c>
      <c r="F7" s="95">
        <v>0.0</v>
      </c>
      <c r="G7" s="95">
        <v>7.0</v>
      </c>
      <c r="H7" s="95">
        <v>18.0</v>
      </c>
      <c r="I7" s="95">
        <v>6.0</v>
      </c>
      <c r="J7" s="95">
        <v>0.0</v>
      </c>
      <c r="K7" s="95">
        <v>8.0</v>
      </c>
      <c r="L7" s="95">
        <v>0.0</v>
      </c>
      <c r="M7" s="95">
        <v>0.0</v>
      </c>
      <c r="N7" s="95">
        <v>0.0</v>
      </c>
      <c r="O7" s="95">
        <v>21.0</v>
      </c>
      <c r="P7" s="58">
        <f t="shared" si="1"/>
        <v>113</v>
      </c>
    </row>
    <row r="8" ht="14.25" customHeight="1">
      <c r="A8" s="107">
        <v>7.0</v>
      </c>
      <c r="B8" s="95"/>
      <c r="C8" s="95">
        <v>0.0</v>
      </c>
      <c r="D8" s="95">
        <v>73.0</v>
      </c>
      <c r="E8" s="95">
        <v>0.0</v>
      </c>
      <c r="F8" s="95">
        <v>0.0</v>
      </c>
      <c r="G8" s="95">
        <v>0.0</v>
      </c>
      <c r="H8" s="95">
        <v>26.0</v>
      </c>
      <c r="I8" s="95">
        <v>2.0</v>
      </c>
      <c r="J8" s="95">
        <v>1.0</v>
      </c>
      <c r="K8" s="95">
        <v>7.0</v>
      </c>
      <c r="L8" s="95">
        <v>0.0</v>
      </c>
      <c r="M8" s="95">
        <v>0.0</v>
      </c>
      <c r="N8" s="95">
        <v>0.0</v>
      </c>
      <c r="O8" s="95">
        <v>28.0</v>
      </c>
      <c r="P8" s="58">
        <f t="shared" si="1"/>
        <v>137</v>
      </c>
    </row>
    <row r="9" ht="14.25" customHeight="1">
      <c r="A9" s="107">
        <v>8.0</v>
      </c>
      <c r="B9" s="95"/>
      <c r="C9" s="95">
        <v>0.0</v>
      </c>
      <c r="D9" s="95">
        <v>83.0</v>
      </c>
      <c r="E9" s="95">
        <v>0.0</v>
      </c>
      <c r="F9" s="95">
        <v>0.0</v>
      </c>
      <c r="G9" s="95">
        <v>4.0</v>
      </c>
      <c r="H9" s="95">
        <v>22.0</v>
      </c>
      <c r="I9" s="95">
        <v>6.0</v>
      </c>
      <c r="J9" s="95">
        <v>2.0</v>
      </c>
      <c r="K9" s="95">
        <v>2.0</v>
      </c>
      <c r="L9" s="95">
        <v>0.0</v>
      </c>
      <c r="M9" s="95">
        <v>0.0</v>
      </c>
      <c r="N9" s="95">
        <v>2.0</v>
      </c>
      <c r="O9" s="95">
        <v>17.0</v>
      </c>
      <c r="P9" s="58">
        <f t="shared" si="1"/>
        <v>138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58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58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145.0</v>
      </c>
      <c r="E12" s="95">
        <v>3.0</v>
      </c>
      <c r="F12" s="95">
        <v>0.0</v>
      </c>
      <c r="G12" s="95">
        <v>11.0</v>
      </c>
      <c r="H12" s="95">
        <v>77.0</v>
      </c>
      <c r="I12" s="95">
        <v>9.0</v>
      </c>
      <c r="J12" s="95">
        <v>12.0</v>
      </c>
      <c r="K12" s="95">
        <v>13.0</v>
      </c>
      <c r="L12" s="95">
        <v>0.0</v>
      </c>
      <c r="M12" s="95">
        <v>0.0</v>
      </c>
      <c r="N12" s="95">
        <v>1.0</v>
      </c>
      <c r="O12" s="95">
        <v>22.0</v>
      </c>
      <c r="P12" s="58">
        <f t="shared" si="1"/>
        <v>293</v>
      </c>
    </row>
    <row r="13" ht="14.25" customHeight="1">
      <c r="A13" s="107">
        <v>12.0</v>
      </c>
      <c r="B13" s="101"/>
      <c r="C13" s="106">
        <v>0.0</v>
      </c>
      <c r="D13" s="106">
        <v>67.0</v>
      </c>
      <c r="E13" s="106">
        <v>3.0</v>
      </c>
      <c r="F13" s="106">
        <v>0.0</v>
      </c>
      <c r="G13" s="106">
        <v>4.0</v>
      </c>
      <c r="H13" s="106">
        <v>1.0</v>
      </c>
      <c r="I13" s="106">
        <v>3.0</v>
      </c>
      <c r="J13" s="106">
        <v>8.0</v>
      </c>
      <c r="K13" s="106">
        <v>0.0</v>
      </c>
      <c r="L13" s="106">
        <v>0.0</v>
      </c>
      <c r="M13" s="106">
        <v>334.0</v>
      </c>
      <c r="N13" s="106">
        <v>3.0</v>
      </c>
      <c r="O13" s="106">
        <v>12.0</v>
      </c>
      <c r="P13" s="58">
        <f t="shared" si="1"/>
        <v>101</v>
      </c>
    </row>
    <row r="14" ht="14.25" customHeight="1">
      <c r="A14" s="107">
        <v>13.0</v>
      </c>
      <c r="B14" s="101"/>
      <c r="C14" s="102">
        <v>0.0</v>
      </c>
      <c r="D14" s="102">
        <v>95.0</v>
      </c>
      <c r="E14" s="102">
        <v>3.0</v>
      </c>
      <c r="F14" s="102">
        <v>0.0</v>
      </c>
      <c r="G14" s="102">
        <v>6.0</v>
      </c>
      <c r="H14" s="102">
        <v>4.0</v>
      </c>
      <c r="I14" s="102">
        <v>3.0</v>
      </c>
      <c r="J14" s="102">
        <v>6.0</v>
      </c>
      <c r="K14" s="102">
        <v>10.0</v>
      </c>
      <c r="L14" s="102">
        <v>0.0</v>
      </c>
      <c r="M14" s="102">
        <v>251.0</v>
      </c>
      <c r="N14" s="102">
        <v>0.0</v>
      </c>
      <c r="O14" s="102">
        <v>11.0</v>
      </c>
      <c r="P14" s="58">
        <f t="shared" si="1"/>
        <v>138</v>
      </c>
    </row>
    <row r="15" ht="14.25" customHeight="1">
      <c r="A15" s="107">
        <v>14.0</v>
      </c>
      <c r="B15" s="101"/>
      <c r="C15" s="102">
        <v>0.0</v>
      </c>
      <c r="D15" s="102">
        <v>118.0</v>
      </c>
      <c r="E15" s="102">
        <v>3.0</v>
      </c>
      <c r="F15" s="102">
        <v>0.0</v>
      </c>
      <c r="G15" s="102">
        <v>8.0</v>
      </c>
      <c r="H15" s="102">
        <v>34.0</v>
      </c>
      <c r="I15" s="102">
        <v>2.0</v>
      </c>
      <c r="J15" s="102">
        <v>2.0</v>
      </c>
      <c r="K15" s="102">
        <v>2.0</v>
      </c>
      <c r="L15" s="102">
        <v>0.0</v>
      </c>
      <c r="M15" s="102">
        <v>0.0</v>
      </c>
      <c r="N15" s="102">
        <v>0.0</v>
      </c>
      <c r="O15" s="102">
        <v>14.0</v>
      </c>
      <c r="P15" s="58">
        <f t="shared" si="1"/>
        <v>183</v>
      </c>
    </row>
    <row r="16" ht="14.25" customHeight="1">
      <c r="A16" s="107">
        <v>15.0</v>
      </c>
      <c r="B16" s="101"/>
      <c r="C16" s="102">
        <v>0.0</v>
      </c>
      <c r="D16" s="102">
        <v>73.0</v>
      </c>
      <c r="E16" s="102">
        <v>5.0</v>
      </c>
      <c r="F16" s="102">
        <v>0.0</v>
      </c>
      <c r="G16" s="102">
        <v>3.0</v>
      </c>
      <c r="H16" s="102">
        <v>354.0</v>
      </c>
      <c r="I16" s="102">
        <v>3.0</v>
      </c>
      <c r="J16" s="102">
        <v>1.0</v>
      </c>
      <c r="K16" s="102">
        <v>6.0</v>
      </c>
      <c r="L16" s="102">
        <v>0.0</v>
      </c>
      <c r="M16" s="102">
        <v>476.0</v>
      </c>
      <c r="N16" s="102">
        <v>1.0</v>
      </c>
      <c r="O16" s="102">
        <v>11.0</v>
      </c>
      <c r="P16" s="58">
        <f t="shared" si="1"/>
        <v>457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105"/>
      <c r="P17" s="58">
        <f t="shared" si="1"/>
        <v>0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105"/>
      <c r="P18" s="58">
        <f t="shared" si="1"/>
        <v>0</v>
      </c>
    </row>
    <row r="19" ht="14.25" customHeight="1">
      <c r="A19" s="107">
        <v>18.0</v>
      </c>
      <c r="B19" s="103">
        <v>473272.0</v>
      </c>
      <c r="C19" s="106">
        <v>1.0</v>
      </c>
      <c r="D19" s="106">
        <v>275.0</v>
      </c>
      <c r="E19" s="106">
        <v>6.0</v>
      </c>
      <c r="F19" s="106">
        <v>0.0</v>
      </c>
      <c r="G19" s="106">
        <v>12.0</v>
      </c>
      <c r="H19" s="106">
        <v>9.0</v>
      </c>
      <c r="I19" s="106">
        <v>4.0</v>
      </c>
      <c r="J19" s="106">
        <v>3.0</v>
      </c>
      <c r="K19" s="106">
        <v>16.0</v>
      </c>
      <c r="L19" s="106">
        <v>0.0</v>
      </c>
      <c r="M19" s="106">
        <v>0.0</v>
      </c>
      <c r="N19" s="106">
        <v>0.0</v>
      </c>
      <c r="O19" s="106">
        <v>35.0</v>
      </c>
      <c r="P19" s="58">
        <f t="shared" si="1"/>
        <v>361</v>
      </c>
    </row>
    <row r="20" ht="14.25" customHeight="1">
      <c r="A20" s="107">
        <v>19.0</v>
      </c>
      <c r="B20" s="101"/>
      <c r="C20" s="102">
        <v>0.0</v>
      </c>
      <c r="D20" s="102">
        <v>73.0</v>
      </c>
      <c r="E20" s="102">
        <v>4.0</v>
      </c>
      <c r="F20" s="102">
        <v>0.0</v>
      </c>
      <c r="G20" s="102">
        <v>0.0</v>
      </c>
      <c r="H20" s="102">
        <v>0.0</v>
      </c>
      <c r="I20" s="102">
        <v>1.0</v>
      </c>
      <c r="J20" s="102">
        <v>3.0</v>
      </c>
      <c r="K20" s="102">
        <v>8.0</v>
      </c>
      <c r="L20" s="102">
        <v>0.0</v>
      </c>
      <c r="M20" s="102">
        <v>0.0</v>
      </c>
      <c r="N20" s="102">
        <v>4.0</v>
      </c>
      <c r="O20" s="102">
        <v>14.0</v>
      </c>
      <c r="P20" s="58">
        <f t="shared" si="1"/>
        <v>107</v>
      </c>
    </row>
    <row r="21" ht="14.25" customHeight="1">
      <c r="A21" s="107">
        <v>20.0</v>
      </c>
      <c r="B21" s="103"/>
      <c r="C21" s="102">
        <v>0.0</v>
      </c>
      <c r="D21" s="102">
        <v>67.0</v>
      </c>
      <c r="E21" s="102">
        <v>5.0</v>
      </c>
      <c r="F21" s="102">
        <v>0.0</v>
      </c>
      <c r="G21" s="102">
        <v>8.0</v>
      </c>
      <c r="H21" s="102">
        <v>0.0</v>
      </c>
      <c r="I21" s="102">
        <v>5.0</v>
      </c>
      <c r="J21" s="102">
        <v>0.0</v>
      </c>
      <c r="K21" s="102">
        <v>11.0</v>
      </c>
      <c r="L21" s="102">
        <v>0.0</v>
      </c>
      <c r="M21" s="102">
        <v>496.0</v>
      </c>
      <c r="N21" s="102">
        <v>2.0</v>
      </c>
      <c r="O21" s="102">
        <v>15.0</v>
      </c>
      <c r="P21" s="58">
        <f t="shared" si="1"/>
        <v>113</v>
      </c>
    </row>
    <row r="22" ht="14.25" customHeight="1">
      <c r="A22" s="107">
        <v>21.0</v>
      </c>
      <c r="B22" s="101"/>
      <c r="C22" s="102">
        <v>0.0</v>
      </c>
      <c r="D22" s="102">
        <v>62.0</v>
      </c>
      <c r="E22" s="102">
        <v>0.0</v>
      </c>
      <c r="F22" s="102">
        <v>0.0</v>
      </c>
      <c r="G22" s="102">
        <v>10.0</v>
      </c>
      <c r="H22" s="102">
        <v>0.0</v>
      </c>
      <c r="I22" s="102">
        <v>1.0</v>
      </c>
      <c r="J22" s="102">
        <v>1.0</v>
      </c>
      <c r="K22" s="102">
        <v>5.0</v>
      </c>
      <c r="L22" s="102">
        <v>0.0</v>
      </c>
      <c r="M22" s="102">
        <v>0.0</v>
      </c>
      <c r="N22" s="102">
        <v>3.0</v>
      </c>
      <c r="O22" s="102">
        <v>15.0</v>
      </c>
      <c r="P22" s="58">
        <f t="shared" si="1"/>
        <v>97</v>
      </c>
    </row>
    <row r="23" ht="14.25" customHeight="1">
      <c r="A23" s="107">
        <v>22.0</v>
      </c>
      <c r="B23" s="101" t="s">
        <v>809</v>
      </c>
      <c r="C23" s="102">
        <v>2.0</v>
      </c>
      <c r="D23" s="102">
        <v>85.0</v>
      </c>
      <c r="E23" s="102">
        <v>0.0</v>
      </c>
      <c r="F23" s="102">
        <v>0.0</v>
      </c>
      <c r="G23" s="102">
        <v>6.0</v>
      </c>
      <c r="H23" s="102">
        <v>0.0</v>
      </c>
      <c r="I23" s="102">
        <v>1.0</v>
      </c>
      <c r="J23" s="102">
        <v>1.0</v>
      </c>
      <c r="K23" s="102">
        <v>4.0</v>
      </c>
      <c r="L23" s="102">
        <v>0.0</v>
      </c>
      <c r="M23" s="102">
        <v>0.0</v>
      </c>
      <c r="N23" s="102">
        <v>0.0</v>
      </c>
      <c r="O23" s="102">
        <v>15.0</v>
      </c>
      <c r="P23" s="58">
        <f t="shared" si="1"/>
        <v>114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58">
        <f t="shared" si="1"/>
        <v>0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8">
        <f t="shared" si="1"/>
        <v>0</v>
      </c>
    </row>
    <row r="26" ht="14.25" customHeight="1">
      <c r="A26" s="107">
        <v>25.0</v>
      </c>
      <c r="B26" s="101"/>
      <c r="C26" s="106">
        <v>0.0</v>
      </c>
      <c r="D26" s="106">
        <v>256.0</v>
      </c>
      <c r="E26" s="106">
        <v>2.0</v>
      </c>
      <c r="F26" s="106">
        <v>0.0</v>
      </c>
      <c r="G26" s="106">
        <v>20.0</v>
      </c>
      <c r="H26" s="106">
        <v>121.0</v>
      </c>
      <c r="I26" s="106">
        <v>3.0</v>
      </c>
      <c r="J26" s="106">
        <v>0.0</v>
      </c>
      <c r="K26" s="106">
        <v>20.0</v>
      </c>
      <c r="L26" s="106">
        <v>0.0</v>
      </c>
      <c r="M26" s="106">
        <v>145.0</v>
      </c>
      <c r="N26" s="106">
        <v>2.0</v>
      </c>
      <c r="O26" s="106">
        <v>22.0</v>
      </c>
      <c r="P26" s="58">
        <f t="shared" si="1"/>
        <v>446</v>
      </c>
    </row>
    <row r="27" ht="14.25" customHeight="1">
      <c r="A27" s="107">
        <v>26.0</v>
      </c>
      <c r="B27" s="101"/>
      <c r="C27" s="102">
        <v>0.0</v>
      </c>
      <c r="D27" s="102">
        <v>118.0</v>
      </c>
      <c r="E27" s="102">
        <v>2.0</v>
      </c>
      <c r="F27" s="102">
        <v>0.0</v>
      </c>
      <c r="G27" s="102">
        <v>9.0</v>
      </c>
      <c r="H27" s="102">
        <v>0.0</v>
      </c>
      <c r="I27" s="102">
        <v>0.0</v>
      </c>
      <c r="J27" s="102">
        <v>6.0</v>
      </c>
      <c r="K27" s="102">
        <v>5.0</v>
      </c>
      <c r="L27" s="102">
        <v>0.0</v>
      </c>
      <c r="M27" s="102">
        <v>0.0</v>
      </c>
      <c r="N27" s="102">
        <v>0.0</v>
      </c>
      <c r="O27" s="102">
        <v>19.0</v>
      </c>
      <c r="P27" s="58">
        <f t="shared" si="1"/>
        <v>159</v>
      </c>
    </row>
    <row r="28" ht="14.25" customHeight="1">
      <c r="A28" s="107">
        <v>27.0</v>
      </c>
      <c r="B28" s="104"/>
      <c r="C28" s="102">
        <v>0.0</v>
      </c>
      <c r="D28" s="102">
        <v>67.0</v>
      </c>
      <c r="E28" s="102">
        <v>1.0</v>
      </c>
      <c r="F28" s="102">
        <v>0.0</v>
      </c>
      <c r="G28" s="102">
        <v>9.0</v>
      </c>
      <c r="H28" s="102">
        <v>0.0</v>
      </c>
      <c r="I28" s="102">
        <v>1.0</v>
      </c>
      <c r="J28" s="102">
        <v>1.0</v>
      </c>
      <c r="K28" s="102">
        <v>4.0</v>
      </c>
      <c r="L28" s="102">
        <v>0.0</v>
      </c>
      <c r="M28" s="102">
        <v>1930.0</v>
      </c>
      <c r="N28" s="102">
        <v>0.0</v>
      </c>
      <c r="O28" s="102">
        <v>6.0</v>
      </c>
      <c r="P28" s="58">
        <f t="shared" si="1"/>
        <v>89</v>
      </c>
    </row>
    <row r="29" ht="14.25" customHeight="1">
      <c r="A29" s="107">
        <v>28.0</v>
      </c>
      <c r="B29" s="101"/>
      <c r="C29" s="102">
        <v>0.0</v>
      </c>
      <c r="D29" s="102">
        <v>93.0</v>
      </c>
      <c r="E29" s="102">
        <v>3.0</v>
      </c>
      <c r="F29" s="102">
        <v>0.0</v>
      </c>
      <c r="G29" s="102">
        <v>10.0</v>
      </c>
      <c r="H29" s="102">
        <v>0.0</v>
      </c>
      <c r="I29" s="102">
        <v>2.0</v>
      </c>
      <c r="J29" s="102">
        <v>0.0</v>
      </c>
      <c r="K29" s="102">
        <v>8.0</v>
      </c>
      <c r="L29" s="102">
        <v>0.0</v>
      </c>
      <c r="M29" s="102">
        <v>0.0</v>
      </c>
      <c r="N29" s="117">
        <v>4.0</v>
      </c>
      <c r="O29" s="117">
        <v>16.0</v>
      </c>
      <c r="P29" s="58">
        <f t="shared" si="1"/>
        <v>136</v>
      </c>
    </row>
    <row r="30" ht="14.25" customHeight="1">
      <c r="A30" s="107">
        <v>29.0</v>
      </c>
      <c r="B30" s="101">
        <v>476346.0</v>
      </c>
      <c r="C30" s="102">
        <v>1.0</v>
      </c>
      <c r="D30" s="102">
        <v>81.0</v>
      </c>
      <c r="E30" s="102">
        <v>2.0</v>
      </c>
      <c r="F30" s="102">
        <v>0.0</v>
      </c>
      <c r="G30" s="102">
        <v>5.0</v>
      </c>
      <c r="H30" s="102">
        <v>1.0</v>
      </c>
      <c r="I30" s="102">
        <v>0.0</v>
      </c>
      <c r="J30" s="102">
        <v>1.0</v>
      </c>
      <c r="K30" s="102">
        <v>4.0</v>
      </c>
      <c r="L30" s="102">
        <v>0.0</v>
      </c>
      <c r="M30" s="102">
        <v>0.0</v>
      </c>
      <c r="N30" s="102">
        <v>0.0</v>
      </c>
      <c r="O30" s="102">
        <v>9.0</v>
      </c>
      <c r="P30" s="58">
        <f t="shared" si="1"/>
        <v>104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4</v>
      </c>
      <c r="D34" s="89">
        <f t="shared" ref="D34:P34" si="2">D2+D3+D4+D5+D6+D7+D8+D9+D10+D11+D12+D13+D14+D15+D16+D17+D18+D19+D20+D21+D22+D23+D24+D25+D26+D27+D28+D29+D30+D31+D32+D33</f>
        <v>2353</v>
      </c>
      <c r="E34" s="89">
        <f t="shared" si="2"/>
        <v>78</v>
      </c>
      <c r="F34" s="89">
        <f t="shared" si="2"/>
        <v>0</v>
      </c>
      <c r="G34" s="89">
        <f t="shared" si="2"/>
        <v>168</v>
      </c>
      <c r="H34" s="89">
        <f t="shared" si="2"/>
        <v>817</v>
      </c>
      <c r="I34" s="89">
        <f t="shared" si="2"/>
        <v>73</v>
      </c>
      <c r="J34" s="89">
        <f t="shared" si="2"/>
        <v>51</v>
      </c>
      <c r="K34" s="89">
        <f t="shared" si="2"/>
        <v>161</v>
      </c>
      <c r="L34" s="89">
        <f t="shared" si="2"/>
        <v>0</v>
      </c>
      <c r="M34" s="89">
        <f t="shared" si="2"/>
        <v>4438</v>
      </c>
      <c r="N34" s="89">
        <f t="shared" si="2"/>
        <v>31</v>
      </c>
      <c r="O34" s="89">
        <f t="shared" si="2"/>
        <v>398</v>
      </c>
      <c r="P34" s="89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804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8">
        <f t="shared" ref="P2:P33" si="1">C2+D2+E2+F2+G2+H2+I2+J2+K2+L2+N2+O2</f>
        <v>0</v>
      </c>
    </row>
    <row r="3" ht="14.25" customHeight="1">
      <c r="A3" s="55">
        <v>2.0</v>
      </c>
      <c r="B3" s="99"/>
      <c r="C3" s="68">
        <v>0.0</v>
      </c>
      <c r="D3" s="68">
        <v>236.0</v>
      </c>
      <c r="E3" s="68">
        <v>7.0</v>
      </c>
      <c r="F3" s="68">
        <v>0.0</v>
      </c>
      <c r="G3" s="68">
        <v>17.0</v>
      </c>
      <c r="H3" s="68">
        <v>42.0</v>
      </c>
      <c r="I3" s="68">
        <v>9.0</v>
      </c>
      <c r="J3" s="68">
        <v>5.0</v>
      </c>
      <c r="K3" s="68">
        <v>15.0</v>
      </c>
      <c r="L3" s="68">
        <v>0.0</v>
      </c>
      <c r="M3" s="68">
        <v>1115.0</v>
      </c>
      <c r="N3" s="68">
        <v>2.0</v>
      </c>
      <c r="O3" s="68">
        <v>28.0</v>
      </c>
      <c r="P3" s="58">
        <f t="shared" si="1"/>
        <v>361</v>
      </c>
    </row>
    <row r="4" ht="14.25" customHeight="1">
      <c r="A4" s="114">
        <v>3.0</v>
      </c>
      <c r="B4" s="103"/>
      <c r="C4" s="100">
        <v>0.0</v>
      </c>
      <c r="D4" s="100">
        <v>81.0</v>
      </c>
      <c r="E4" s="100">
        <v>1.0</v>
      </c>
      <c r="F4" s="100">
        <v>0.0</v>
      </c>
      <c r="G4" s="100">
        <v>5.0</v>
      </c>
      <c r="H4" s="100">
        <v>43.0</v>
      </c>
      <c r="I4" s="100">
        <v>0.0</v>
      </c>
      <c r="J4" s="100">
        <v>4.0</v>
      </c>
      <c r="K4" s="100">
        <v>9.0</v>
      </c>
      <c r="L4" s="100">
        <v>0.0</v>
      </c>
      <c r="M4" s="100">
        <v>0.0</v>
      </c>
      <c r="N4" s="100">
        <v>0.0</v>
      </c>
      <c r="O4" s="100">
        <v>16.0</v>
      </c>
      <c r="P4" s="58">
        <f t="shared" si="1"/>
        <v>159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148.0</v>
      </c>
      <c r="E5" s="105">
        <v>0.0</v>
      </c>
      <c r="F5" s="105">
        <v>0.0</v>
      </c>
      <c r="G5" s="105">
        <v>9.0</v>
      </c>
      <c r="H5" s="105">
        <v>62.0</v>
      </c>
      <c r="I5" s="105">
        <v>0.0</v>
      </c>
      <c r="J5" s="105">
        <v>1.0</v>
      </c>
      <c r="K5" s="105">
        <v>2.0</v>
      </c>
      <c r="L5" s="105">
        <v>0.0</v>
      </c>
      <c r="M5" s="105">
        <v>0.0</v>
      </c>
      <c r="N5" s="105">
        <v>0.0</v>
      </c>
      <c r="O5" s="105">
        <v>23.0</v>
      </c>
      <c r="P5" s="58">
        <f t="shared" si="1"/>
        <v>245</v>
      </c>
    </row>
    <row r="6" ht="14.25" customHeight="1">
      <c r="A6" s="107">
        <v>5.0</v>
      </c>
      <c r="B6" s="96"/>
      <c r="C6" s="95">
        <v>0.0</v>
      </c>
      <c r="D6" s="95">
        <v>131.0</v>
      </c>
      <c r="E6" s="95">
        <v>1.0</v>
      </c>
      <c r="F6" s="95">
        <v>0.0</v>
      </c>
      <c r="G6" s="95">
        <v>7.0</v>
      </c>
      <c r="H6" s="95">
        <v>24.0</v>
      </c>
      <c r="I6" s="95">
        <v>2.0</v>
      </c>
      <c r="J6" s="95">
        <v>1.0</v>
      </c>
      <c r="K6" s="95">
        <v>5.0</v>
      </c>
      <c r="L6" s="95">
        <v>0.0</v>
      </c>
      <c r="M6" s="95">
        <v>0.0</v>
      </c>
      <c r="N6" s="95">
        <v>0.0</v>
      </c>
      <c r="O6" s="95">
        <v>7.0</v>
      </c>
      <c r="P6" s="58">
        <f t="shared" si="1"/>
        <v>178</v>
      </c>
    </row>
    <row r="7" ht="14.25" customHeight="1">
      <c r="A7" s="107">
        <v>6.0</v>
      </c>
      <c r="B7" s="95">
        <v>476752.0</v>
      </c>
      <c r="C7" s="95">
        <v>1.0</v>
      </c>
      <c r="D7" s="95">
        <v>47.0</v>
      </c>
      <c r="E7" s="95">
        <v>1.0</v>
      </c>
      <c r="F7" s="95">
        <v>0.0</v>
      </c>
      <c r="G7" s="95">
        <v>9.0</v>
      </c>
      <c r="H7" s="95">
        <v>21.0</v>
      </c>
      <c r="I7" s="95">
        <v>1.0</v>
      </c>
      <c r="J7" s="95">
        <v>4.0</v>
      </c>
      <c r="K7" s="95">
        <v>4.0</v>
      </c>
      <c r="L7" s="95">
        <v>0.0</v>
      </c>
      <c r="M7" s="95">
        <v>0.0</v>
      </c>
      <c r="N7" s="95">
        <v>2.0</v>
      </c>
      <c r="O7" s="95">
        <v>63.0</v>
      </c>
      <c r="P7" s="58">
        <f t="shared" si="1"/>
        <v>153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8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8">
        <f t="shared" si="1"/>
        <v>0</v>
      </c>
    </row>
    <row r="10" ht="14.25" customHeight="1">
      <c r="A10" s="107">
        <v>9.0</v>
      </c>
      <c r="B10" s="104"/>
      <c r="C10" s="105">
        <v>0.0</v>
      </c>
      <c r="D10" s="105">
        <v>496.0</v>
      </c>
      <c r="E10" s="105">
        <v>3.0</v>
      </c>
      <c r="F10" s="105">
        <v>0.0</v>
      </c>
      <c r="G10" s="105">
        <v>36.0</v>
      </c>
      <c r="H10" s="105">
        <v>42.0</v>
      </c>
      <c r="I10" s="105">
        <v>6.0</v>
      </c>
      <c r="J10" s="105">
        <v>3.0</v>
      </c>
      <c r="K10" s="105">
        <v>14.0</v>
      </c>
      <c r="L10" s="105">
        <v>0.0</v>
      </c>
      <c r="M10" s="105">
        <v>0.0</v>
      </c>
      <c r="N10" s="105">
        <v>5.0</v>
      </c>
      <c r="O10" s="105">
        <v>85.0</v>
      </c>
      <c r="P10" s="58">
        <f t="shared" si="1"/>
        <v>690</v>
      </c>
    </row>
    <row r="11" ht="14.25" customHeight="1">
      <c r="A11" s="107">
        <v>10.0</v>
      </c>
      <c r="B11" s="101"/>
      <c r="C11" s="102"/>
      <c r="D11" s="102">
        <v>222.0</v>
      </c>
      <c r="E11" s="102">
        <v>5.0</v>
      </c>
      <c r="F11" s="102">
        <v>0.0</v>
      </c>
      <c r="G11" s="102">
        <v>13.0</v>
      </c>
      <c r="H11" s="102">
        <v>16.0</v>
      </c>
      <c r="I11" s="102">
        <v>0.0</v>
      </c>
      <c r="J11" s="102">
        <v>4.0</v>
      </c>
      <c r="K11" s="102">
        <v>7.0</v>
      </c>
      <c r="L11" s="102">
        <v>0.0</v>
      </c>
      <c r="M11" s="102">
        <v>2160.0</v>
      </c>
      <c r="N11" s="102">
        <v>1.0</v>
      </c>
      <c r="O11" s="102">
        <v>50.0</v>
      </c>
      <c r="P11" s="58">
        <f t="shared" si="1"/>
        <v>318</v>
      </c>
    </row>
    <row r="12" ht="14.25" customHeight="1">
      <c r="A12" s="107">
        <v>11.0</v>
      </c>
      <c r="B12" s="95"/>
      <c r="C12" s="95">
        <v>0.0</v>
      </c>
      <c r="D12" s="95">
        <v>97.0</v>
      </c>
      <c r="E12" s="95">
        <v>4.0</v>
      </c>
      <c r="F12" s="95">
        <v>0.0</v>
      </c>
      <c r="G12" s="95">
        <v>8.0</v>
      </c>
      <c r="H12" s="95">
        <v>7.0</v>
      </c>
      <c r="I12" s="95">
        <v>2.0</v>
      </c>
      <c r="J12" s="95">
        <v>0.0</v>
      </c>
      <c r="K12" s="95">
        <v>3.0</v>
      </c>
      <c r="L12" s="95">
        <v>0.0</v>
      </c>
      <c r="M12" s="95">
        <v>0.0</v>
      </c>
      <c r="N12" s="95">
        <v>2.0</v>
      </c>
      <c r="O12" s="95">
        <v>10.0</v>
      </c>
      <c r="P12" s="58">
        <f t="shared" si="1"/>
        <v>133</v>
      </c>
    </row>
    <row r="13" ht="14.25" customHeight="1">
      <c r="A13" s="107">
        <v>12.0</v>
      </c>
      <c r="B13" s="101"/>
      <c r="C13" s="106">
        <v>0.0</v>
      </c>
      <c r="D13" s="106">
        <v>56.0</v>
      </c>
      <c r="E13" s="106">
        <v>0.0</v>
      </c>
      <c r="F13" s="106">
        <v>0.0</v>
      </c>
      <c r="G13" s="106">
        <v>12.0</v>
      </c>
      <c r="H13" s="106">
        <v>15.0</v>
      </c>
      <c r="I13" s="106">
        <v>5.0</v>
      </c>
      <c r="J13" s="106">
        <v>4.0</v>
      </c>
      <c r="K13" s="106">
        <v>2.0</v>
      </c>
      <c r="L13" s="106">
        <v>0.0</v>
      </c>
      <c r="M13" s="106">
        <v>0.0</v>
      </c>
      <c r="N13" s="106">
        <v>0.0</v>
      </c>
      <c r="O13" s="106">
        <v>12.0</v>
      </c>
      <c r="P13" s="58">
        <f t="shared" si="1"/>
        <v>106</v>
      </c>
    </row>
    <row r="14" ht="14.25" customHeight="1">
      <c r="A14" s="107">
        <v>13.0</v>
      </c>
      <c r="B14" s="101"/>
      <c r="C14" s="102">
        <v>0.0</v>
      </c>
      <c r="D14" s="102">
        <v>57.0</v>
      </c>
      <c r="E14" s="102">
        <v>1.0</v>
      </c>
      <c r="F14" s="102">
        <v>0.0</v>
      </c>
      <c r="G14" s="102">
        <v>14.0</v>
      </c>
      <c r="H14" s="102">
        <v>34.0</v>
      </c>
      <c r="I14" s="102">
        <v>1.0</v>
      </c>
      <c r="J14" s="102">
        <v>3.0</v>
      </c>
      <c r="K14" s="102">
        <v>2.0</v>
      </c>
      <c r="L14" s="102">
        <v>0.0</v>
      </c>
      <c r="M14" s="102">
        <v>0.0</v>
      </c>
      <c r="N14" s="102">
        <v>8.0</v>
      </c>
      <c r="O14" s="102">
        <v>47.0</v>
      </c>
      <c r="P14" s="58">
        <f t="shared" si="1"/>
        <v>167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58">
        <f t="shared" si="1"/>
        <v>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58">
        <f t="shared" si="1"/>
        <v>0</v>
      </c>
    </row>
    <row r="17" ht="14.25" customHeight="1">
      <c r="A17" s="107">
        <v>16.0</v>
      </c>
      <c r="B17" s="104"/>
      <c r="C17" s="105">
        <v>0.0</v>
      </c>
      <c r="D17" s="105">
        <v>677.0</v>
      </c>
      <c r="E17" s="105">
        <v>5.0</v>
      </c>
      <c r="F17" s="105">
        <v>0.0</v>
      </c>
      <c r="G17" s="105">
        <v>31.0</v>
      </c>
      <c r="H17" s="105">
        <v>11.0</v>
      </c>
      <c r="I17" s="105">
        <v>3.0</v>
      </c>
      <c r="J17" s="105">
        <v>13.0</v>
      </c>
      <c r="K17" s="108">
        <v>9.0</v>
      </c>
      <c r="L17" s="105">
        <v>0.0</v>
      </c>
      <c r="M17" s="105">
        <v>608.0</v>
      </c>
      <c r="N17" s="105">
        <v>6.0</v>
      </c>
      <c r="O17" s="105">
        <v>30.0</v>
      </c>
      <c r="P17" s="58">
        <f t="shared" si="1"/>
        <v>785</v>
      </c>
    </row>
    <row r="18" ht="14.25" customHeight="1">
      <c r="A18" s="107">
        <v>17.0</v>
      </c>
      <c r="B18" s="104"/>
      <c r="C18" s="105">
        <v>0.0</v>
      </c>
      <c r="D18" s="105">
        <v>265.0</v>
      </c>
      <c r="E18" s="105">
        <v>2.0</v>
      </c>
      <c r="F18" s="105">
        <v>0.0</v>
      </c>
      <c r="G18" s="105">
        <v>11.0</v>
      </c>
      <c r="H18" s="105">
        <v>1.0</v>
      </c>
      <c r="I18" s="105">
        <v>1.0</v>
      </c>
      <c r="J18" s="105">
        <v>3.0</v>
      </c>
      <c r="K18" s="108">
        <v>8.0</v>
      </c>
      <c r="L18" s="105">
        <v>0.0</v>
      </c>
      <c r="M18" s="105">
        <v>1704.0</v>
      </c>
      <c r="N18" s="105">
        <v>1.0</v>
      </c>
      <c r="O18" s="105">
        <v>12.0</v>
      </c>
      <c r="P18" s="58">
        <f t="shared" si="1"/>
        <v>304</v>
      </c>
    </row>
    <row r="19" ht="14.25" customHeight="1">
      <c r="A19" s="107">
        <v>18.0</v>
      </c>
      <c r="B19" s="103">
        <v>478753.0</v>
      </c>
      <c r="C19" s="106">
        <v>1.0</v>
      </c>
      <c r="D19" s="106">
        <v>189.0</v>
      </c>
      <c r="E19" s="106">
        <v>2.0</v>
      </c>
      <c r="F19" s="106">
        <v>0.0</v>
      </c>
      <c r="G19" s="106">
        <v>10.0</v>
      </c>
      <c r="H19" s="106">
        <v>8.0</v>
      </c>
      <c r="I19" s="106">
        <v>2.0</v>
      </c>
      <c r="J19" s="106">
        <v>6.0</v>
      </c>
      <c r="K19" s="106">
        <v>3.0</v>
      </c>
      <c r="L19" s="106">
        <v>0.0</v>
      </c>
      <c r="M19" s="106">
        <v>0.0</v>
      </c>
      <c r="N19" s="106">
        <v>0.0</v>
      </c>
      <c r="O19" s="106">
        <v>26.0</v>
      </c>
      <c r="P19" s="58">
        <f t="shared" si="1"/>
        <v>247</v>
      </c>
    </row>
    <row r="20" ht="14.25" customHeight="1">
      <c r="A20" s="107">
        <v>19.0</v>
      </c>
      <c r="B20" s="101"/>
      <c r="C20" s="102">
        <v>0.0</v>
      </c>
      <c r="D20" s="102">
        <v>42.0</v>
      </c>
      <c r="E20" s="102">
        <v>3.0</v>
      </c>
      <c r="F20" s="102">
        <v>0.0</v>
      </c>
      <c r="G20" s="102">
        <v>15.0</v>
      </c>
      <c r="H20" s="102">
        <v>56.0</v>
      </c>
      <c r="I20" s="102">
        <v>3.0</v>
      </c>
      <c r="J20" s="102">
        <v>2.0</v>
      </c>
      <c r="K20" s="102">
        <v>8.0</v>
      </c>
      <c r="L20" s="102">
        <v>0.0</v>
      </c>
      <c r="M20" s="102">
        <v>0.0</v>
      </c>
      <c r="N20" s="102">
        <v>1.0</v>
      </c>
      <c r="O20" s="102">
        <v>31.0</v>
      </c>
      <c r="P20" s="58">
        <f t="shared" si="1"/>
        <v>161</v>
      </c>
    </row>
    <row r="21" ht="14.25" customHeight="1">
      <c r="A21" s="107">
        <v>20.0</v>
      </c>
      <c r="B21" s="103"/>
      <c r="C21" s="102">
        <v>0.0</v>
      </c>
      <c r="D21" s="102">
        <v>37.0</v>
      </c>
      <c r="E21" s="102">
        <v>1.0</v>
      </c>
      <c r="F21" s="102">
        <v>0.0</v>
      </c>
      <c r="G21" s="102">
        <v>7.0</v>
      </c>
      <c r="H21" s="102">
        <v>62.0</v>
      </c>
      <c r="I21" s="102">
        <v>5.0</v>
      </c>
      <c r="J21" s="102">
        <v>3.0</v>
      </c>
      <c r="K21" s="102">
        <v>4.0</v>
      </c>
      <c r="L21" s="102">
        <v>0.0</v>
      </c>
      <c r="M21" s="102">
        <v>0.0</v>
      </c>
      <c r="N21" s="102">
        <v>1.0</v>
      </c>
      <c r="O21" s="102">
        <v>34.0</v>
      </c>
      <c r="P21" s="58">
        <f t="shared" si="1"/>
        <v>154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58">
        <f t="shared" si="1"/>
        <v>0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58">
        <f t="shared" si="1"/>
        <v>0</v>
      </c>
    </row>
    <row r="24" ht="14.25" customHeight="1">
      <c r="A24" s="107">
        <v>23.0</v>
      </c>
      <c r="B24" s="101"/>
      <c r="C24" s="102">
        <v>0.0</v>
      </c>
      <c r="D24" s="102">
        <v>187.0</v>
      </c>
      <c r="E24" s="102">
        <v>3.0</v>
      </c>
      <c r="F24" s="102">
        <v>0.0</v>
      </c>
      <c r="G24" s="102">
        <v>35.0</v>
      </c>
      <c r="H24" s="102">
        <v>180.0</v>
      </c>
      <c r="I24" s="102">
        <v>9.0</v>
      </c>
      <c r="J24" s="102">
        <v>7.0</v>
      </c>
      <c r="K24" s="102">
        <v>13.0</v>
      </c>
      <c r="L24" s="102">
        <v>0.0</v>
      </c>
      <c r="M24" s="102">
        <v>2.0</v>
      </c>
      <c r="N24" s="102">
        <v>1.0</v>
      </c>
      <c r="O24" s="102">
        <v>40.0</v>
      </c>
      <c r="P24" s="58">
        <f t="shared" si="1"/>
        <v>475</v>
      </c>
    </row>
    <row r="25" ht="14.25" customHeight="1">
      <c r="A25" s="107">
        <v>24.0</v>
      </c>
      <c r="B25" s="103"/>
      <c r="C25" s="106">
        <v>0.0</v>
      </c>
      <c r="D25" s="106">
        <v>410.0</v>
      </c>
      <c r="E25" s="106">
        <v>4.0</v>
      </c>
      <c r="F25" s="106">
        <v>0.0</v>
      </c>
      <c r="G25" s="106">
        <v>12.0</v>
      </c>
      <c r="H25" s="106">
        <v>54.0</v>
      </c>
      <c r="I25" s="106">
        <v>5.0</v>
      </c>
      <c r="J25" s="106">
        <v>1.0</v>
      </c>
      <c r="K25" s="106">
        <v>6.0</v>
      </c>
      <c r="L25" s="106">
        <v>0.0</v>
      </c>
      <c r="M25" s="106">
        <v>0.0</v>
      </c>
      <c r="N25" s="106">
        <v>5.0</v>
      </c>
      <c r="O25" s="106">
        <v>14.0</v>
      </c>
      <c r="P25" s="58">
        <f t="shared" si="1"/>
        <v>511</v>
      </c>
    </row>
    <row r="26" ht="14.25" customHeight="1">
      <c r="A26" s="107">
        <v>25.0</v>
      </c>
      <c r="B26" s="101">
        <v>480180.0</v>
      </c>
      <c r="C26" s="106">
        <v>1.0</v>
      </c>
      <c r="D26" s="106">
        <v>395.0</v>
      </c>
      <c r="E26" s="106">
        <v>3.0</v>
      </c>
      <c r="F26" s="106">
        <v>0.0</v>
      </c>
      <c r="G26" s="106">
        <v>10.0</v>
      </c>
      <c r="H26" s="106">
        <v>49.0</v>
      </c>
      <c r="I26" s="106">
        <v>8.0</v>
      </c>
      <c r="J26" s="106">
        <v>4.0</v>
      </c>
      <c r="K26" s="106">
        <v>6.0</v>
      </c>
      <c r="L26" s="106">
        <v>0.0</v>
      </c>
      <c r="M26" s="106">
        <v>0.0</v>
      </c>
      <c r="N26" s="106">
        <v>1.0</v>
      </c>
      <c r="O26" s="106">
        <v>13.0</v>
      </c>
      <c r="P26" s="58">
        <f t="shared" si="1"/>
        <v>490</v>
      </c>
    </row>
    <row r="27" ht="14.25" customHeight="1">
      <c r="A27" s="107">
        <v>26.0</v>
      </c>
      <c r="B27" s="101"/>
      <c r="C27" s="102">
        <v>0.0</v>
      </c>
      <c r="D27" s="102">
        <v>224.0</v>
      </c>
      <c r="E27" s="102">
        <v>1.0</v>
      </c>
      <c r="F27" s="102">
        <v>0.0</v>
      </c>
      <c r="G27" s="102">
        <v>13.0</v>
      </c>
      <c r="H27" s="102">
        <v>50.0</v>
      </c>
      <c r="I27" s="102">
        <v>1.0</v>
      </c>
      <c r="J27" s="102">
        <v>2.0</v>
      </c>
      <c r="K27" s="102">
        <v>5.0</v>
      </c>
      <c r="L27" s="102">
        <v>0.0</v>
      </c>
      <c r="M27" s="102">
        <v>0.0</v>
      </c>
      <c r="N27" s="102">
        <v>1.0</v>
      </c>
      <c r="O27" s="102">
        <v>8.0</v>
      </c>
      <c r="P27" s="58">
        <f t="shared" si="1"/>
        <v>305</v>
      </c>
    </row>
    <row r="28" ht="14.25" customHeight="1">
      <c r="A28" s="107">
        <v>27.0</v>
      </c>
      <c r="B28" s="104"/>
      <c r="C28" s="102">
        <v>0.0</v>
      </c>
      <c r="D28" s="102">
        <v>295.0</v>
      </c>
      <c r="E28" s="102">
        <v>1.0</v>
      </c>
      <c r="F28" s="102">
        <v>0.0</v>
      </c>
      <c r="G28" s="102">
        <v>10.0</v>
      </c>
      <c r="H28" s="102">
        <v>42.0</v>
      </c>
      <c r="I28" s="102">
        <v>3.0</v>
      </c>
      <c r="J28" s="102">
        <v>1.0</v>
      </c>
      <c r="K28" s="102">
        <v>4.0</v>
      </c>
      <c r="L28" s="102">
        <v>0.0</v>
      </c>
      <c r="M28" s="102">
        <v>49.0</v>
      </c>
      <c r="N28" s="102">
        <v>2.0</v>
      </c>
      <c r="O28" s="102">
        <v>5.0</v>
      </c>
      <c r="P28" s="58">
        <f t="shared" si="1"/>
        <v>363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58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58">
        <f t="shared" si="1"/>
        <v>0</v>
      </c>
    </row>
    <row r="31" ht="14.25" customHeight="1">
      <c r="A31" s="107">
        <v>30.0</v>
      </c>
      <c r="B31" s="103"/>
      <c r="C31" s="106">
        <v>0.0</v>
      </c>
      <c r="D31" s="106">
        <v>393.0</v>
      </c>
      <c r="E31" s="106">
        <v>13.0</v>
      </c>
      <c r="F31" s="106">
        <v>0.0</v>
      </c>
      <c r="G31" s="106">
        <v>58.0</v>
      </c>
      <c r="H31" s="106">
        <v>117.0</v>
      </c>
      <c r="I31" s="106">
        <v>0.0</v>
      </c>
      <c r="J31" s="106">
        <v>1.0</v>
      </c>
      <c r="K31" s="106">
        <v>8.0</v>
      </c>
      <c r="L31" s="106">
        <v>0.0</v>
      </c>
      <c r="M31" s="106">
        <v>0.0</v>
      </c>
      <c r="N31" s="106">
        <v>6.0</v>
      </c>
      <c r="O31" s="106">
        <v>38.0</v>
      </c>
      <c r="P31" s="58">
        <f t="shared" si="1"/>
        <v>634</v>
      </c>
    </row>
    <row r="32" ht="14.25" customHeight="1">
      <c r="A32" s="80">
        <v>31.0</v>
      </c>
      <c r="B32" s="111"/>
      <c r="C32" s="112">
        <v>0.0</v>
      </c>
      <c r="D32" s="112">
        <v>57.0</v>
      </c>
      <c r="E32" s="112">
        <v>3.0</v>
      </c>
      <c r="F32" s="112">
        <v>0.0</v>
      </c>
      <c r="G32" s="112">
        <v>20.0</v>
      </c>
      <c r="H32" s="112">
        <v>0.0</v>
      </c>
      <c r="I32" s="112">
        <v>5.0</v>
      </c>
      <c r="J32" s="112">
        <v>3.0</v>
      </c>
      <c r="K32" s="112">
        <v>4.0</v>
      </c>
      <c r="L32" s="112">
        <v>0.0</v>
      </c>
      <c r="M32" s="112">
        <v>32.0</v>
      </c>
      <c r="N32" s="112">
        <v>1.0</v>
      </c>
      <c r="O32" s="112">
        <v>17.0</v>
      </c>
      <c r="P32" s="58">
        <f t="shared" si="1"/>
        <v>110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3</v>
      </c>
      <c r="D34" s="89">
        <f t="shared" ref="D34:P34" si="2">D2+D3+D4+D5+D6+D7+D8+D9+D10+D11+D12+D13+D14+D15+D16+D17+D18+D19+D20+D21+D22+D23+D24+D25+D26+D27+D28+D29+D30+D31+D32+D33</f>
        <v>4742</v>
      </c>
      <c r="E34" s="89">
        <f t="shared" si="2"/>
        <v>64</v>
      </c>
      <c r="F34" s="89">
        <f t="shared" si="2"/>
        <v>0</v>
      </c>
      <c r="G34" s="89">
        <f t="shared" si="2"/>
        <v>362</v>
      </c>
      <c r="H34" s="89">
        <f t="shared" si="2"/>
        <v>936</v>
      </c>
      <c r="I34" s="89">
        <f t="shared" si="2"/>
        <v>71</v>
      </c>
      <c r="J34" s="89">
        <f t="shared" si="2"/>
        <v>75</v>
      </c>
      <c r="K34" s="89">
        <f t="shared" si="2"/>
        <v>141</v>
      </c>
      <c r="L34" s="89">
        <f t="shared" si="2"/>
        <v>0</v>
      </c>
      <c r="M34" s="89">
        <f t="shared" si="2"/>
        <v>5670</v>
      </c>
      <c r="N34" s="89">
        <f t="shared" si="2"/>
        <v>46</v>
      </c>
      <c r="O34" s="89">
        <f t="shared" si="2"/>
        <v>609</v>
      </c>
      <c r="P34" s="89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0" t="s">
        <v>64</v>
      </c>
      <c r="C2" s="14">
        <v>2091.0</v>
      </c>
      <c r="D2" s="14">
        <v>5.0</v>
      </c>
      <c r="E2" s="14">
        <v>16.0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2112</v>
      </c>
      <c r="K2" s="7"/>
    </row>
    <row r="3">
      <c r="A3" s="9">
        <v>2.0</v>
      </c>
      <c r="B3" s="17" t="s">
        <v>66</v>
      </c>
      <c r="C3" s="14">
        <v>2143.0</v>
      </c>
      <c r="D3" s="14">
        <v>7.0</v>
      </c>
      <c r="E3" s="14">
        <v>18.0</v>
      </c>
      <c r="F3" s="14">
        <v>0.0</v>
      </c>
      <c r="G3" s="14">
        <v>0.0</v>
      </c>
      <c r="H3" s="14">
        <v>0.0</v>
      </c>
      <c r="I3" s="14">
        <v>21.0</v>
      </c>
      <c r="J3" s="15">
        <f t="shared" si="1"/>
        <v>2189</v>
      </c>
      <c r="K3" s="7"/>
    </row>
    <row r="4">
      <c r="A4" s="9">
        <v>3.0</v>
      </c>
      <c r="B4" s="17" t="s">
        <v>68</v>
      </c>
      <c r="C4" s="14">
        <v>1046.0</v>
      </c>
      <c r="D4" s="14">
        <v>0.0</v>
      </c>
      <c r="E4" s="14">
        <v>0.0</v>
      </c>
      <c r="F4" s="14">
        <v>1.0</v>
      </c>
      <c r="G4" s="14">
        <v>0.0</v>
      </c>
      <c r="H4" s="14">
        <v>0.0</v>
      </c>
      <c r="I4" s="14">
        <v>1.0</v>
      </c>
      <c r="J4" s="15">
        <f t="shared" si="1"/>
        <v>1048</v>
      </c>
      <c r="K4" s="7"/>
    </row>
    <row r="5">
      <c r="A5" s="9">
        <v>4.0</v>
      </c>
      <c r="B5" s="10" t="s">
        <v>70</v>
      </c>
      <c r="C5" s="14">
        <v>1693.0</v>
      </c>
      <c r="D5" s="14">
        <v>12.0</v>
      </c>
      <c r="E5" s="14">
        <v>107.0</v>
      </c>
      <c r="F5" s="14">
        <v>93.0</v>
      </c>
      <c r="G5" s="14">
        <v>0.0</v>
      </c>
      <c r="H5" s="14">
        <v>0.0</v>
      </c>
      <c r="I5" s="14">
        <v>5.0</v>
      </c>
      <c r="J5" s="15">
        <f t="shared" si="1"/>
        <v>1910</v>
      </c>
      <c r="K5" s="7"/>
    </row>
    <row r="6">
      <c r="A6" s="9">
        <v>5.0</v>
      </c>
      <c r="B6" s="10" t="s">
        <v>71</v>
      </c>
      <c r="C6" s="14">
        <v>1242.0</v>
      </c>
      <c r="D6" s="14">
        <v>0.0</v>
      </c>
      <c r="E6" s="14">
        <v>0.0</v>
      </c>
      <c r="F6" s="14">
        <v>0.0</v>
      </c>
      <c r="G6" s="14">
        <v>0.0</v>
      </c>
      <c r="H6" s="14">
        <v>0.0</v>
      </c>
      <c r="I6" s="14">
        <v>0.0</v>
      </c>
      <c r="J6" s="15">
        <f t="shared" si="1"/>
        <v>1242</v>
      </c>
      <c r="K6" s="7"/>
    </row>
    <row r="7">
      <c r="A7" s="9">
        <v>6.0</v>
      </c>
      <c r="B7" s="10" t="s">
        <v>72</v>
      </c>
      <c r="C7" s="14">
        <v>786.0</v>
      </c>
      <c r="D7" s="14">
        <v>0.0</v>
      </c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5">
        <f t="shared" si="1"/>
        <v>786</v>
      </c>
      <c r="K7" s="7"/>
    </row>
    <row r="8">
      <c r="A8" s="9">
        <v>7.0</v>
      </c>
      <c r="B8" s="10" t="s">
        <v>75</v>
      </c>
      <c r="C8" s="14">
        <v>2077.0</v>
      </c>
      <c r="D8" s="14">
        <v>2.0</v>
      </c>
      <c r="E8" s="14">
        <v>22.0</v>
      </c>
      <c r="F8" s="14">
        <v>6.0</v>
      </c>
      <c r="G8" s="14">
        <v>0.0</v>
      </c>
      <c r="H8" s="14">
        <v>0.0</v>
      </c>
      <c r="I8" s="14">
        <v>18.0</v>
      </c>
      <c r="J8" s="15">
        <f t="shared" si="1"/>
        <v>2125</v>
      </c>
      <c r="K8" s="7"/>
    </row>
    <row r="9">
      <c r="A9" s="9">
        <v>8.0</v>
      </c>
      <c r="B9" s="10" t="s">
        <v>77</v>
      </c>
      <c r="C9" s="14">
        <v>2106.0</v>
      </c>
      <c r="D9" s="14">
        <v>3.0</v>
      </c>
      <c r="E9" s="14">
        <v>25.0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2134</v>
      </c>
      <c r="K9" s="7"/>
    </row>
    <row r="10">
      <c r="A10" s="37">
        <v>9.0</v>
      </c>
      <c r="B10" s="38" t="s">
        <v>82</v>
      </c>
      <c r="C10" s="20">
        <v>1311.0</v>
      </c>
      <c r="D10" s="20">
        <v>11.0</v>
      </c>
      <c r="E10" s="20">
        <v>24.0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1346</v>
      </c>
      <c r="K10" s="7"/>
    </row>
    <row r="11">
      <c r="A11" s="9">
        <v>10.0</v>
      </c>
      <c r="B11" s="17" t="s">
        <v>87</v>
      </c>
      <c r="C11" s="20">
        <v>560.0</v>
      </c>
      <c r="D11" s="20">
        <v>12.0</v>
      </c>
      <c r="E11" s="20">
        <v>28.0</v>
      </c>
      <c r="F11" s="20">
        <v>0.0</v>
      </c>
      <c r="G11" s="20">
        <v>9.0</v>
      </c>
      <c r="H11" s="20">
        <v>0.0</v>
      </c>
      <c r="I11" s="20">
        <v>1.0</v>
      </c>
      <c r="J11" s="15">
        <f t="shared" si="1"/>
        <v>610</v>
      </c>
      <c r="K11" s="7"/>
    </row>
    <row r="12">
      <c r="A12" s="9">
        <v>11.0</v>
      </c>
      <c r="B12" s="10" t="s">
        <v>90</v>
      </c>
      <c r="C12" s="14">
        <v>400.0</v>
      </c>
      <c r="D12" s="14">
        <v>0.0</v>
      </c>
      <c r="E12" s="14">
        <v>0.0</v>
      </c>
      <c r="F12" s="14">
        <v>0.0</v>
      </c>
      <c r="G12" s="14">
        <v>15.0</v>
      </c>
      <c r="H12" s="14">
        <v>0.0</v>
      </c>
      <c r="I12" s="14">
        <v>2.0</v>
      </c>
      <c r="J12" s="15">
        <f t="shared" si="1"/>
        <v>417</v>
      </c>
      <c r="K12" s="7"/>
    </row>
    <row r="13">
      <c r="A13" s="9">
        <v>12.0</v>
      </c>
      <c r="B13" s="10" t="s">
        <v>92</v>
      </c>
      <c r="C13" s="40">
        <v>261.0</v>
      </c>
      <c r="D13" s="40">
        <v>0.0</v>
      </c>
      <c r="E13" s="40">
        <v>0.0</v>
      </c>
      <c r="F13" s="40">
        <v>0.0</v>
      </c>
      <c r="G13" s="40">
        <v>0.0</v>
      </c>
      <c r="H13" s="40">
        <v>0.0</v>
      </c>
      <c r="I13" s="40">
        <v>0.0</v>
      </c>
      <c r="J13" s="15">
        <f t="shared" si="1"/>
        <v>261</v>
      </c>
      <c r="K13" s="7"/>
    </row>
    <row r="14">
      <c r="A14" s="9">
        <v>13.0</v>
      </c>
      <c r="B14" s="10" t="s">
        <v>97</v>
      </c>
      <c r="C14" s="14">
        <v>374.0</v>
      </c>
      <c r="D14" s="14">
        <v>13.0</v>
      </c>
      <c r="E14" s="14">
        <v>68.0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455</v>
      </c>
      <c r="K14" s="7"/>
    </row>
    <row r="15">
      <c r="A15" s="9">
        <v>14.0</v>
      </c>
      <c r="B15" s="10" t="s">
        <v>98</v>
      </c>
      <c r="C15" s="14">
        <v>413.0</v>
      </c>
      <c r="D15" s="14">
        <v>5.0</v>
      </c>
      <c r="E15" s="14">
        <v>25.0</v>
      </c>
      <c r="F15" s="14">
        <v>323.0</v>
      </c>
      <c r="G15" s="14">
        <v>0.0</v>
      </c>
      <c r="H15" s="14">
        <v>0.0</v>
      </c>
      <c r="I15" s="14">
        <v>9.0</v>
      </c>
      <c r="J15" s="15">
        <f t="shared" si="1"/>
        <v>775</v>
      </c>
      <c r="K15" s="7"/>
    </row>
    <row r="16">
      <c r="A16" s="9">
        <v>15.0</v>
      </c>
      <c r="B16" s="10" t="s">
        <v>99</v>
      </c>
      <c r="C16" s="14">
        <v>405.0</v>
      </c>
      <c r="D16" s="14">
        <v>1.0</v>
      </c>
      <c r="E16" s="14">
        <v>18.0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424</v>
      </c>
      <c r="K16" s="7"/>
    </row>
    <row r="17">
      <c r="A17" s="9">
        <v>16.0</v>
      </c>
      <c r="B17" s="17" t="s">
        <v>102</v>
      </c>
      <c r="C17" s="20">
        <v>417.0</v>
      </c>
      <c r="D17" s="20">
        <v>2.0</v>
      </c>
      <c r="E17" s="20">
        <v>25.0</v>
      </c>
      <c r="F17" s="20">
        <v>139.0</v>
      </c>
      <c r="G17" s="20">
        <v>0.0</v>
      </c>
      <c r="H17" s="20">
        <v>0.0</v>
      </c>
      <c r="I17" s="20">
        <v>45.0</v>
      </c>
      <c r="J17" s="15">
        <f t="shared" si="1"/>
        <v>628</v>
      </c>
      <c r="K17" s="7"/>
    </row>
    <row r="18">
      <c r="A18" s="9">
        <v>17.0</v>
      </c>
      <c r="B18" s="17" t="s">
        <v>104</v>
      </c>
      <c r="C18" s="20">
        <v>359.0</v>
      </c>
      <c r="D18" s="20">
        <v>0.0</v>
      </c>
      <c r="E18" s="20">
        <v>0.0</v>
      </c>
      <c r="F18" s="20">
        <v>0.0</v>
      </c>
      <c r="G18" s="20">
        <v>0.0</v>
      </c>
      <c r="H18" s="20">
        <v>0.0</v>
      </c>
      <c r="I18" s="20">
        <v>0.0</v>
      </c>
      <c r="J18" s="15">
        <f t="shared" si="1"/>
        <v>359</v>
      </c>
      <c r="K18" s="7"/>
    </row>
    <row r="19">
      <c r="A19" s="9">
        <v>18.0</v>
      </c>
      <c r="B19" s="10" t="s">
        <v>106</v>
      </c>
      <c r="C19" s="14">
        <v>271.0</v>
      </c>
      <c r="D19" s="14">
        <v>7.0</v>
      </c>
      <c r="E19" s="14">
        <v>0.0</v>
      </c>
      <c r="F19" s="14">
        <v>0.0</v>
      </c>
      <c r="G19" s="14">
        <v>0.0</v>
      </c>
      <c r="H19" s="14">
        <v>0.0</v>
      </c>
      <c r="I19" s="14">
        <v>4.0</v>
      </c>
      <c r="J19" s="15">
        <f t="shared" si="1"/>
        <v>282</v>
      </c>
      <c r="K19" s="7"/>
    </row>
    <row r="20">
      <c r="A20" s="9">
        <v>19.0</v>
      </c>
      <c r="B20" s="10" t="s">
        <v>108</v>
      </c>
      <c r="C20" s="14">
        <v>218.0</v>
      </c>
      <c r="D20" s="14">
        <v>0.0</v>
      </c>
      <c r="E20" s="14">
        <v>0.0</v>
      </c>
      <c r="F20" s="14">
        <v>0.0</v>
      </c>
      <c r="G20" s="14">
        <v>0.0</v>
      </c>
      <c r="H20" s="14">
        <v>0.0</v>
      </c>
      <c r="I20" s="14">
        <v>0.0</v>
      </c>
      <c r="J20" s="15">
        <f t="shared" si="1"/>
        <v>218</v>
      </c>
      <c r="K20" s="7"/>
    </row>
    <row r="21">
      <c r="A21" s="9">
        <v>20.0</v>
      </c>
      <c r="B21" s="10" t="s">
        <v>111</v>
      </c>
      <c r="C21" s="14">
        <v>212.0</v>
      </c>
      <c r="D21" s="14">
        <v>7.0</v>
      </c>
      <c r="E21" s="14">
        <v>49.0</v>
      </c>
      <c r="F21" s="14">
        <v>0.0</v>
      </c>
      <c r="G21" s="14">
        <v>100.0</v>
      </c>
      <c r="H21" s="14">
        <v>0.0</v>
      </c>
      <c r="I21" s="14">
        <v>0.0</v>
      </c>
      <c r="J21" s="15">
        <f t="shared" si="1"/>
        <v>368</v>
      </c>
      <c r="K21" s="7"/>
    </row>
    <row r="22">
      <c r="A22" s="9">
        <v>21.0</v>
      </c>
      <c r="B22" s="10" t="s">
        <v>112</v>
      </c>
      <c r="C22" s="14">
        <v>307.0</v>
      </c>
      <c r="D22" s="14">
        <v>0.0</v>
      </c>
      <c r="E22" s="14">
        <v>0.0</v>
      </c>
      <c r="F22" s="14">
        <v>0.0</v>
      </c>
      <c r="G22" s="14">
        <v>0.0</v>
      </c>
      <c r="H22" s="14">
        <v>0.0</v>
      </c>
      <c r="I22" s="14">
        <v>70.0</v>
      </c>
      <c r="J22" s="15">
        <f t="shared" si="1"/>
        <v>377</v>
      </c>
      <c r="K22" s="7"/>
    </row>
    <row r="23">
      <c r="A23" s="9">
        <v>22.0</v>
      </c>
      <c r="B23" s="10" t="s">
        <v>114</v>
      </c>
      <c r="C23" s="14">
        <v>308.0</v>
      </c>
      <c r="D23" s="14">
        <v>16.0</v>
      </c>
      <c r="E23" s="14">
        <v>6.0</v>
      </c>
      <c r="F23" s="14">
        <v>0.0</v>
      </c>
      <c r="G23" s="14">
        <v>0.0</v>
      </c>
      <c r="H23" s="14">
        <v>0.0</v>
      </c>
      <c r="I23" s="14">
        <v>136.0</v>
      </c>
      <c r="J23" s="15">
        <f t="shared" si="1"/>
        <v>466</v>
      </c>
      <c r="K23" s="7"/>
    </row>
    <row r="24">
      <c r="A24" s="9">
        <v>23.0</v>
      </c>
      <c r="B24" s="17" t="s">
        <v>116</v>
      </c>
      <c r="C24" s="20">
        <v>178.0</v>
      </c>
      <c r="D24" s="20">
        <v>0.0</v>
      </c>
      <c r="E24" s="20">
        <v>7.0</v>
      </c>
      <c r="F24" s="20">
        <v>0.0</v>
      </c>
      <c r="G24" s="20">
        <v>0.0</v>
      </c>
      <c r="H24" s="20">
        <v>0.0</v>
      </c>
      <c r="I24" s="20">
        <v>44.0</v>
      </c>
      <c r="J24" s="15">
        <f t="shared" si="1"/>
        <v>229</v>
      </c>
      <c r="K24" s="7"/>
    </row>
    <row r="25">
      <c r="A25" s="9">
        <v>24.0</v>
      </c>
      <c r="B25" s="17" t="s">
        <v>118</v>
      </c>
      <c r="C25" s="20">
        <v>264.0</v>
      </c>
      <c r="D25" s="20">
        <v>4.0</v>
      </c>
      <c r="E25" s="20">
        <v>4.0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272</v>
      </c>
      <c r="K25" s="7"/>
    </row>
    <row r="26">
      <c r="A26" s="9">
        <v>25.0</v>
      </c>
      <c r="B26" s="10" t="s">
        <v>119</v>
      </c>
      <c r="C26" s="14">
        <v>212.0</v>
      </c>
      <c r="D26" s="14">
        <v>0.0</v>
      </c>
      <c r="E26" s="14">
        <v>0.0</v>
      </c>
      <c r="F26" s="14">
        <v>0.0</v>
      </c>
      <c r="G26" s="14">
        <v>0.0</v>
      </c>
      <c r="H26" s="14">
        <v>0.0</v>
      </c>
      <c r="I26" s="14">
        <v>0.0</v>
      </c>
      <c r="J26" s="15">
        <f t="shared" si="1"/>
        <v>212</v>
      </c>
      <c r="K26" s="7"/>
    </row>
    <row r="27">
      <c r="A27" s="9">
        <v>26.0</v>
      </c>
      <c r="B27" s="10" t="s">
        <v>121</v>
      </c>
      <c r="C27" s="14">
        <v>240.0</v>
      </c>
      <c r="D27" s="14">
        <v>0.0</v>
      </c>
      <c r="E27" s="14">
        <v>0.0</v>
      </c>
      <c r="F27" s="14">
        <v>0.0</v>
      </c>
      <c r="G27" s="14">
        <v>0.0</v>
      </c>
      <c r="H27" s="14">
        <v>0.0</v>
      </c>
      <c r="I27" s="14">
        <v>0.0</v>
      </c>
      <c r="J27" s="15">
        <f t="shared" si="1"/>
        <v>240</v>
      </c>
      <c r="K27" s="7"/>
    </row>
    <row r="28">
      <c r="A28" s="9">
        <v>27.0</v>
      </c>
      <c r="B28" s="10" t="s">
        <v>122</v>
      </c>
      <c r="C28" s="14">
        <v>128.0</v>
      </c>
      <c r="D28" s="14">
        <v>3.0</v>
      </c>
      <c r="E28" s="14">
        <v>36.0</v>
      </c>
      <c r="F28" s="14">
        <v>35.0</v>
      </c>
      <c r="G28" s="14">
        <v>7.0</v>
      </c>
      <c r="H28" s="14">
        <v>0.0</v>
      </c>
      <c r="I28" s="14">
        <v>95.0</v>
      </c>
      <c r="J28" s="15">
        <f t="shared" si="1"/>
        <v>304</v>
      </c>
      <c r="K28" s="7"/>
    </row>
    <row r="29">
      <c r="A29" s="9">
        <v>28.0</v>
      </c>
      <c r="B29" s="10" t="s">
        <v>124</v>
      </c>
      <c r="C29" s="14">
        <v>263.0</v>
      </c>
      <c r="D29" s="14">
        <v>2.0</v>
      </c>
      <c r="E29" s="14">
        <v>22.0</v>
      </c>
      <c r="F29" s="14">
        <v>0.0</v>
      </c>
      <c r="G29" s="14">
        <v>24.0</v>
      </c>
      <c r="H29" s="14">
        <v>0.0</v>
      </c>
      <c r="I29" s="14">
        <v>1.0</v>
      </c>
      <c r="J29" s="15">
        <f t="shared" si="1"/>
        <v>312</v>
      </c>
      <c r="K29" s="7"/>
    </row>
    <row r="30">
      <c r="A30" s="9">
        <v>29.0</v>
      </c>
      <c r="B30" s="10" t="s">
        <v>126</v>
      </c>
      <c r="C30" s="14">
        <v>238.0</v>
      </c>
      <c r="D30" s="14">
        <v>7.0</v>
      </c>
      <c r="E30" s="14">
        <v>27.0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272</v>
      </c>
      <c r="K30" s="7"/>
    </row>
    <row r="31">
      <c r="A31" s="9">
        <v>30.0</v>
      </c>
      <c r="B31" s="10" t="s">
        <v>128</v>
      </c>
      <c r="C31" s="20">
        <v>223.0</v>
      </c>
      <c r="D31" s="20">
        <v>5.0</v>
      </c>
      <c r="E31" s="20">
        <v>27.0</v>
      </c>
      <c r="F31" s="20">
        <v>0.0</v>
      </c>
      <c r="G31" s="20">
        <v>0.0</v>
      </c>
      <c r="H31" s="20">
        <v>0.0</v>
      </c>
      <c r="I31" s="20">
        <v>0.0</v>
      </c>
      <c r="J31" s="15">
        <f t="shared" si="1"/>
        <v>255</v>
      </c>
      <c r="K31" s="7"/>
    </row>
    <row r="32">
      <c r="A32" s="22">
        <v>31.0</v>
      </c>
      <c r="B32" s="45" t="s">
        <v>130</v>
      </c>
      <c r="C32" s="46">
        <v>237.0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27">
        <f t="shared" si="1"/>
        <v>237</v>
      </c>
      <c r="K32" s="7"/>
    </row>
    <row r="33">
      <c r="A33" s="29" t="s">
        <v>61</v>
      </c>
      <c r="B33" s="31"/>
      <c r="C33" s="33">
        <f t="shared" ref="C33:J33" si="2">C2+C3+C4+C5+C6+C7+C8+C9+C10+C11+C12+C13+C14+C15+C16+C17+C18+C19+C20+C21+C22+C23+C24+C25+C26+C27+C28+C29+C30+C31+C32</f>
        <v>20983</v>
      </c>
      <c r="D33" s="33">
        <f t="shared" si="2"/>
        <v>124</v>
      </c>
      <c r="E33" s="33">
        <f t="shared" si="2"/>
        <v>554</v>
      </c>
      <c r="F33" s="33">
        <f t="shared" si="2"/>
        <v>597</v>
      </c>
      <c r="G33" s="33">
        <f t="shared" si="2"/>
        <v>155</v>
      </c>
      <c r="H33" s="33">
        <f t="shared" si="2"/>
        <v>0</v>
      </c>
      <c r="I33" s="33">
        <f t="shared" si="2"/>
        <v>452</v>
      </c>
      <c r="J33" s="35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810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68.0</v>
      </c>
      <c r="E2" s="68">
        <v>5.0</v>
      </c>
      <c r="F2" s="68">
        <v>0.0</v>
      </c>
      <c r="G2" s="68">
        <v>22.0</v>
      </c>
      <c r="H2" s="68">
        <v>0.0</v>
      </c>
      <c r="I2" s="68">
        <v>2.0</v>
      </c>
      <c r="J2" s="68">
        <v>1.0</v>
      </c>
      <c r="K2" s="68">
        <v>4.0</v>
      </c>
      <c r="L2" s="68">
        <v>0.0</v>
      </c>
      <c r="M2" s="68">
        <v>0.0</v>
      </c>
      <c r="N2" s="68">
        <v>1.0</v>
      </c>
      <c r="O2" s="68">
        <v>15.0</v>
      </c>
      <c r="P2" s="58">
        <f t="shared" ref="P2:P33" si="1">C2+D2+E2+F2+G2+H2+I2+J2+K2+L2+N2+O2</f>
        <v>118</v>
      </c>
    </row>
    <row r="3" ht="14.25" customHeight="1">
      <c r="A3" s="55">
        <v>2.0</v>
      </c>
      <c r="B3" s="99"/>
      <c r="C3" s="68">
        <v>0.0</v>
      </c>
      <c r="D3" s="68">
        <v>61.0</v>
      </c>
      <c r="E3" s="68">
        <v>4.0</v>
      </c>
      <c r="F3" s="68">
        <v>0.0</v>
      </c>
      <c r="G3" s="68">
        <v>18.0</v>
      </c>
      <c r="H3" s="68">
        <v>0.0</v>
      </c>
      <c r="I3" s="68">
        <v>1.0</v>
      </c>
      <c r="J3" s="68">
        <v>1.0</v>
      </c>
      <c r="K3" s="68">
        <v>1.0</v>
      </c>
      <c r="L3" s="68">
        <v>0.0</v>
      </c>
      <c r="M3" s="68">
        <v>0.0</v>
      </c>
      <c r="N3" s="68">
        <v>0.0</v>
      </c>
      <c r="O3" s="68">
        <v>31.0</v>
      </c>
      <c r="P3" s="58">
        <f t="shared" si="1"/>
        <v>117</v>
      </c>
    </row>
    <row r="4" ht="14.25" customHeight="1">
      <c r="A4" s="114">
        <v>3.0</v>
      </c>
      <c r="B4" s="103"/>
      <c r="C4" s="100">
        <v>0.0</v>
      </c>
      <c r="D4" s="100">
        <v>65.0</v>
      </c>
      <c r="E4" s="100">
        <v>1.0</v>
      </c>
      <c r="F4" s="100">
        <v>0.0</v>
      </c>
      <c r="G4" s="100">
        <v>23.0</v>
      </c>
      <c r="H4" s="100">
        <v>0.0</v>
      </c>
      <c r="I4" s="100">
        <v>1.0</v>
      </c>
      <c r="J4" s="100">
        <v>0.0</v>
      </c>
      <c r="K4" s="100">
        <v>5.0</v>
      </c>
      <c r="L4" s="100">
        <v>0.0</v>
      </c>
      <c r="M4" s="100">
        <v>0.0</v>
      </c>
      <c r="N4" s="100">
        <v>2.0</v>
      </c>
      <c r="O4" s="100">
        <v>31.0</v>
      </c>
      <c r="P4" s="58">
        <f t="shared" si="1"/>
        <v>128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8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8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267.0</v>
      </c>
      <c r="E7" s="95">
        <v>10.0</v>
      </c>
      <c r="F7" s="95">
        <v>0.0</v>
      </c>
      <c r="G7" s="95">
        <v>97.0</v>
      </c>
      <c r="H7" s="95">
        <v>0.0</v>
      </c>
      <c r="I7" s="95">
        <v>10.0</v>
      </c>
      <c r="J7" s="95">
        <v>7.0</v>
      </c>
      <c r="K7" s="95">
        <v>18.0</v>
      </c>
      <c r="L7" s="95">
        <v>0.0</v>
      </c>
      <c r="M7" s="95">
        <v>0.0</v>
      </c>
      <c r="N7" s="95">
        <v>1.0</v>
      </c>
      <c r="O7" s="95">
        <v>259.0</v>
      </c>
      <c r="P7" s="58">
        <f t="shared" si="1"/>
        <v>669</v>
      </c>
    </row>
    <row r="8" ht="14.25" customHeight="1">
      <c r="A8" s="107">
        <v>7.0</v>
      </c>
      <c r="B8" s="95"/>
      <c r="C8" s="95">
        <v>0.0</v>
      </c>
      <c r="D8" s="95">
        <v>88.0</v>
      </c>
      <c r="E8" s="95">
        <v>1.0</v>
      </c>
      <c r="F8" s="95">
        <v>0.0</v>
      </c>
      <c r="G8" s="95">
        <v>25.0</v>
      </c>
      <c r="H8" s="95">
        <v>104.0</v>
      </c>
      <c r="I8" s="95">
        <v>3.0</v>
      </c>
      <c r="J8" s="95">
        <v>2.0</v>
      </c>
      <c r="K8" s="95">
        <v>10.0</v>
      </c>
      <c r="L8" s="95">
        <v>0.0</v>
      </c>
      <c r="M8" s="95">
        <v>4.0</v>
      </c>
      <c r="N8" s="95">
        <v>3.0</v>
      </c>
      <c r="O8" s="95">
        <v>37.0</v>
      </c>
      <c r="P8" s="58">
        <f t="shared" si="1"/>
        <v>273</v>
      </c>
    </row>
    <row r="9" ht="14.25" customHeight="1">
      <c r="A9" s="107">
        <v>8.0</v>
      </c>
      <c r="B9" s="95"/>
      <c r="C9" s="95">
        <v>0.0</v>
      </c>
      <c r="D9" s="95">
        <v>309.0</v>
      </c>
      <c r="E9" s="95">
        <v>1.0</v>
      </c>
      <c r="F9" s="95">
        <v>0.0</v>
      </c>
      <c r="G9" s="95">
        <v>21.0</v>
      </c>
      <c r="H9" s="95">
        <v>110.0</v>
      </c>
      <c r="I9" s="95">
        <v>6.0</v>
      </c>
      <c r="J9" s="95">
        <v>1.0</v>
      </c>
      <c r="K9" s="95">
        <v>6.0</v>
      </c>
      <c r="L9" s="95">
        <v>0.0</v>
      </c>
      <c r="M9" s="95">
        <v>0.0</v>
      </c>
      <c r="N9" s="95">
        <v>6.0</v>
      </c>
      <c r="O9" s="95">
        <v>25.0</v>
      </c>
      <c r="P9" s="58">
        <f t="shared" si="1"/>
        <v>485</v>
      </c>
    </row>
    <row r="10" ht="14.25" customHeight="1">
      <c r="A10" s="107">
        <v>9.0</v>
      </c>
      <c r="B10" s="104"/>
      <c r="C10" s="105">
        <v>0.0</v>
      </c>
      <c r="D10" s="105">
        <v>367.0</v>
      </c>
      <c r="E10" s="105">
        <v>0.0</v>
      </c>
      <c r="F10" s="105">
        <v>0.0</v>
      </c>
      <c r="G10" s="105">
        <v>20.0</v>
      </c>
      <c r="H10" s="105">
        <v>184.0</v>
      </c>
      <c r="I10" s="105">
        <v>0.0</v>
      </c>
      <c r="J10" s="105">
        <v>1.0</v>
      </c>
      <c r="K10" s="105">
        <v>3.0</v>
      </c>
      <c r="L10" s="105">
        <v>0.0</v>
      </c>
      <c r="M10" s="105">
        <v>443.0</v>
      </c>
      <c r="N10" s="105">
        <v>3.0</v>
      </c>
      <c r="O10" s="105">
        <v>16.0</v>
      </c>
      <c r="P10" s="58">
        <f t="shared" si="1"/>
        <v>594</v>
      </c>
    </row>
    <row r="11" ht="14.25" customHeight="1">
      <c r="A11" s="107">
        <v>10.0</v>
      </c>
      <c r="B11" s="101"/>
      <c r="C11" s="102">
        <v>0.0</v>
      </c>
      <c r="D11" s="102">
        <v>1178.0</v>
      </c>
      <c r="E11" s="102">
        <v>1.0</v>
      </c>
      <c r="F11" s="102">
        <v>0.0</v>
      </c>
      <c r="G11" s="102">
        <v>24.0</v>
      </c>
      <c r="H11" s="102">
        <v>296.0</v>
      </c>
      <c r="I11" s="102">
        <v>8.0</v>
      </c>
      <c r="J11" s="102">
        <v>0.0</v>
      </c>
      <c r="K11" s="102">
        <v>2.0</v>
      </c>
      <c r="L11" s="102">
        <v>0.0</v>
      </c>
      <c r="M11" s="102">
        <v>0.0</v>
      </c>
      <c r="N11" s="102">
        <v>2.0</v>
      </c>
      <c r="O11" s="102">
        <v>12.0</v>
      </c>
      <c r="P11" s="58">
        <f t="shared" si="1"/>
        <v>1523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8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8">
        <f t="shared" si="1"/>
        <v>0</v>
      </c>
    </row>
    <row r="14" ht="14.25" customHeight="1">
      <c r="A14" s="107">
        <v>13.0</v>
      </c>
      <c r="B14" s="101"/>
      <c r="C14" s="102">
        <v>0.0</v>
      </c>
      <c r="D14" s="102">
        <v>737.0</v>
      </c>
      <c r="E14" s="102">
        <v>16.0</v>
      </c>
      <c r="F14" s="102">
        <v>0.0</v>
      </c>
      <c r="G14" s="102">
        <v>116.0</v>
      </c>
      <c r="H14" s="102">
        <v>353.0</v>
      </c>
      <c r="I14" s="102">
        <v>3.0</v>
      </c>
      <c r="J14" s="102">
        <v>11.0</v>
      </c>
      <c r="K14" s="102">
        <v>7.0</v>
      </c>
      <c r="L14" s="102">
        <v>0.0</v>
      </c>
      <c r="M14" s="102">
        <v>0.0</v>
      </c>
      <c r="N14" s="102">
        <v>2.0</v>
      </c>
      <c r="O14" s="102">
        <v>236.0</v>
      </c>
      <c r="P14" s="58">
        <f t="shared" si="1"/>
        <v>1481</v>
      </c>
    </row>
    <row r="15" ht="14.25" customHeight="1">
      <c r="A15" s="107">
        <v>14.0</v>
      </c>
      <c r="B15" s="101"/>
      <c r="C15" s="102">
        <v>0.0</v>
      </c>
      <c r="D15" s="102">
        <v>90.0</v>
      </c>
      <c r="E15" s="102">
        <v>3.0</v>
      </c>
      <c r="F15" s="102">
        <v>0.0</v>
      </c>
      <c r="G15" s="102">
        <v>40.0</v>
      </c>
      <c r="H15" s="102">
        <v>0.0</v>
      </c>
      <c r="I15" s="102">
        <v>2.0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66.0</v>
      </c>
      <c r="P15" s="58">
        <f t="shared" si="1"/>
        <v>214</v>
      </c>
    </row>
    <row r="16" ht="14.25" customHeight="1">
      <c r="A16" s="107">
        <v>15.0</v>
      </c>
      <c r="B16" s="101"/>
      <c r="C16" s="102">
        <v>0.0</v>
      </c>
      <c r="D16" s="102">
        <v>73.0</v>
      </c>
      <c r="E16" s="102">
        <v>7.0</v>
      </c>
      <c r="F16" s="102">
        <v>0.0</v>
      </c>
      <c r="G16" s="102">
        <v>34.0</v>
      </c>
      <c r="H16" s="102">
        <v>0.0</v>
      </c>
      <c r="I16" s="102">
        <v>0.0</v>
      </c>
      <c r="J16" s="102">
        <v>5.0</v>
      </c>
      <c r="K16" s="102">
        <v>4.0</v>
      </c>
      <c r="L16" s="102">
        <v>0.0</v>
      </c>
      <c r="M16" s="102">
        <v>337.0</v>
      </c>
      <c r="N16" s="102">
        <v>0.0</v>
      </c>
      <c r="O16" s="102">
        <v>57.0</v>
      </c>
      <c r="P16" s="58">
        <f t="shared" si="1"/>
        <v>180</v>
      </c>
    </row>
    <row r="17" ht="14.25" customHeight="1">
      <c r="A17" s="107">
        <v>16.0</v>
      </c>
      <c r="B17" s="104"/>
      <c r="C17" s="105">
        <v>0.0</v>
      </c>
      <c r="D17" s="105">
        <v>108.0</v>
      </c>
      <c r="E17" s="105">
        <v>2.0</v>
      </c>
      <c r="F17" s="105">
        <v>0.0</v>
      </c>
      <c r="G17" s="105">
        <v>30.0</v>
      </c>
      <c r="H17" s="105">
        <v>25.0</v>
      </c>
      <c r="I17" s="105">
        <v>1.0</v>
      </c>
      <c r="J17" s="105">
        <v>1.0</v>
      </c>
      <c r="K17" s="108">
        <v>1.0</v>
      </c>
      <c r="L17" s="105">
        <v>0.0</v>
      </c>
      <c r="M17" s="105">
        <v>0.0</v>
      </c>
      <c r="N17" s="105">
        <v>1.0</v>
      </c>
      <c r="O17" s="105">
        <v>21.0</v>
      </c>
      <c r="P17" s="58">
        <f t="shared" si="1"/>
        <v>190</v>
      </c>
    </row>
    <row r="18" ht="14.25" customHeight="1">
      <c r="A18" s="107">
        <v>17.0</v>
      </c>
      <c r="B18" s="104"/>
      <c r="C18" s="105">
        <v>0.0</v>
      </c>
      <c r="D18" s="105">
        <v>68.0</v>
      </c>
      <c r="E18" s="105">
        <v>5.0</v>
      </c>
      <c r="F18" s="105">
        <v>0.0</v>
      </c>
      <c r="G18" s="105">
        <v>35.0</v>
      </c>
      <c r="H18" s="105">
        <v>74.0</v>
      </c>
      <c r="I18" s="105">
        <v>1.0</v>
      </c>
      <c r="J18" s="105">
        <v>3.0</v>
      </c>
      <c r="K18" s="108">
        <v>5.0</v>
      </c>
      <c r="L18" s="105">
        <v>0.0</v>
      </c>
      <c r="M18" s="105">
        <v>103.0</v>
      </c>
      <c r="N18" s="105">
        <v>0.0</v>
      </c>
      <c r="O18" s="105">
        <v>62.0</v>
      </c>
      <c r="P18" s="58">
        <f t="shared" si="1"/>
        <v>253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8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58">
        <f t="shared" si="1"/>
        <v>0</v>
      </c>
    </row>
    <row r="21" ht="14.25" customHeight="1">
      <c r="A21" s="107">
        <v>20.0</v>
      </c>
      <c r="B21" s="103"/>
      <c r="C21" s="102">
        <v>0.0</v>
      </c>
      <c r="D21" s="102">
        <v>312.0</v>
      </c>
      <c r="E21" s="102">
        <v>8.0</v>
      </c>
      <c r="F21" s="102">
        <v>0.0</v>
      </c>
      <c r="G21" s="102">
        <v>118.0</v>
      </c>
      <c r="H21" s="102">
        <v>411.0</v>
      </c>
      <c r="I21" s="102">
        <v>3.0</v>
      </c>
      <c r="J21" s="102">
        <v>8.0</v>
      </c>
      <c r="K21" s="102">
        <v>13.0</v>
      </c>
      <c r="L21" s="102">
        <v>0.0</v>
      </c>
      <c r="M21" s="102">
        <v>0.0</v>
      </c>
      <c r="N21" s="102">
        <v>4.0</v>
      </c>
      <c r="O21" s="102">
        <v>140.0</v>
      </c>
      <c r="P21" s="58">
        <f t="shared" si="1"/>
        <v>1017</v>
      </c>
    </row>
    <row r="22" ht="14.25" customHeight="1">
      <c r="A22" s="107">
        <v>21.0</v>
      </c>
      <c r="B22" s="101"/>
      <c r="C22" s="102">
        <v>0.0</v>
      </c>
      <c r="D22" s="102">
        <v>133.0</v>
      </c>
      <c r="E22" s="102">
        <v>4.0</v>
      </c>
      <c r="F22" s="102">
        <v>0.0</v>
      </c>
      <c r="G22" s="102">
        <v>50.0</v>
      </c>
      <c r="H22" s="102">
        <v>0.0</v>
      </c>
      <c r="I22" s="102">
        <v>0.0</v>
      </c>
      <c r="J22" s="102">
        <v>1.0</v>
      </c>
      <c r="K22" s="102">
        <v>2.0</v>
      </c>
      <c r="L22" s="102">
        <v>0.0</v>
      </c>
      <c r="M22" s="102">
        <v>824.0</v>
      </c>
      <c r="N22" s="102">
        <v>0.0</v>
      </c>
      <c r="O22" s="102">
        <v>83.0</v>
      </c>
      <c r="P22" s="58">
        <f t="shared" si="1"/>
        <v>273</v>
      </c>
    </row>
    <row r="23" ht="14.25" customHeight="1">
      <c r="A23" s="107">
        <v>22.0</v>
      </c>
      <c r="B23" s="101"/>
      <c r="C23" s="102">
        <v>0.0</v>
      </c>
      <c r="D23" s="102">
        <v>107.0</v>
      </c>
      <c r="E23" s="102">
        <v>3.0</v>
      </c>
      <c r="F23" s="102">
        <v>0.0</v>
      </c>
      <c r="G23" s="102">
        <v>10.0</v>
      </c>
      <c r="H23" s="102">
        <v>0.0</v>
      </c>
      <c r="I23" s="102">
        <v>0.0</v>
      </c>
      <c r="J23" s="102">
        <v>0.0</v>
      </c>
      <c r="K23" s="102">
        <v>7.0</v>
      </c>
      <c r="L23" s="102">
        <v>0.0</v>
      </c>
      <c r="M23" s="102">
        <v>104.0</v>
      </c>
      <c r="N23" s="102">
        <v>0.0</v>
      </c>
      <c r="O23" s="102">
        <v>7.0</v>
      </c>
      <c r="P23" s="58">
        <f t="shared" si="1"/>
        <v>134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58">
        <f t="shared" si="1"/>
        <v>0</v>
      </c>
    </row>
    <row r="25" ht="14.25" customHeight="1">
      <c r="A25" s="107">
        <v>24.0</v>
      </c>
      <c r="B25" s="103"/>
      <c r="C25" s="106">
        <v>0.0</v>
      </c>
      <c r="D25" s="106">
        <v>286.0</v>
      </c>
      <c r="E25" s="106">
        <v>10.0</v>
      </c>
      <c r="F25" s="106">
        <v>0.0</v>
      </c>
      <c r="G25" s="106">
        <v>0.0</v>
      </c>
      <c r="H25" s="106">
        <v>0.0</v>
      </c>
      <c r="I25" s="106">
        <v>0.0</v>
      </c>
      <c r="J25" s="106">
        <v>0.0</v>
      </c>
      <c r="K25" s="106">
        <v>9.0</v>
      </c>
      <c r="L25" s="106">
        <v>0.0</v>
      </c>
      <c r="M25" s="106">
        <v>0.0</v>
      </c>
      <c r="N25" s="106">
        <v>1.0</v>
      </c>
      <c r="O25" s="106">
        <v>0.0</v>
      </c>
      <c r="P25" s="58">
        <f t="shared" si="1"/>
        <v>306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8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58">
        <f t="shared" si="1"/>
        <v>0</v>
      </c>
    </row>
    <row r="28" ht="14.25" customHeight="1">
      <c r="A28" s="107">
        <v>27.0</v>
      </c>
      <c r="B28" s="104"/>
      <c r="C28" s="102">
        <v>0.0</v>
      </c>
      <c r="D28" s="102">
        <v>906.0</v>
      </c>
      <c r="E28" s="102">
        <v>22.0</v>
      </c>
      <c r="F28" s="102">
        <v>0.0</v>
      </c>
      <c r="G28" s="102">
        <v>274.0</v>
      </c>
      <c r="H28" s="102">
        <v>140.0</v>
      </c>
      <c r="I28" s="102">
        <v>10.0</v>
      </c>
      <c r="J28" s="102">
        <v>24.0</v>
      </c>
      <c r="K28" s="102">
        <v>41.0</v>
      </c>
      <c r="L28" s="102">
        <v>0.0</v>
      </c>
      <c r="M28" s="102">
        <v>0.0</v>
      </c>
      <c r="N28" s="102">
        <v>3.0</v>
      </c>
      <c r="O28" s="102">
        <v>152.0</v>
      </c>
      <c r="P28" s="58">
        <f t="shared" si="1"/>
        <v>1572</v>
      </c>
    </row>
    <row r="29" ht="14.25" customHeight="1">
      <c r="A29" s="107">
        <v>28.0</v>
      </c>
      <c r="B29" s="101"/>
      <c r="C29" s="102">
        <v>0.0</v>
      </c>
      <c r="D29" s="102">
        <v>378.0</v>
      </c>
      <c r="E29" s="102">
        <v>7.0</v>
      </c>
      <c r="F29" s="102">
        <v>0.0</v>
      </c>
      <c r="G29" s="102">
        <v>109.0</v>
      </c>
      <c r="H29" s="102">
        <v>63.0</v>
      </c>
      <c r="I29" s="102">
        <v>1.0</v>
      </c>
      <c r="J29" s="102">
        <v>3.0</v>
      </c>
      <c r="K29" s="102">
        <v>19.0</v>
      </c>
      <c r="L29" s="102">
        <v>0.0</v>
      </c>
      <c r="M29" s="102">
        <v>72.0</v>
      </c>
      <c r="N29" s="117">
        <v>4.0</v>
      </c>
      <c r="O29" s="117">
        <v>98.0</v>
      </c>
      <c r="P29" s="58">
        <f t="shared" si="1"/>
        <v>682</v>
      </c>
    </row>
    <row r="30" ht="14.25" customHeight="1">
      <c r="A30" s="107">
        <v>29.0</v>
      </c>
      <c r="B30" s="101"/>
      <c r="C30" s="102">
        <v>0.0</v>
      </c>
      <c r="D30" s="102">
        <v>624.0</v>
      </c>
      <c r="E30" s="102">
        <v>15.0</v>
      </c>
      <c r="F30" s="102">
        <v>0.0</v>
      </c>
      <c r="G30" s="102">
        <v>41.0</v>
      </c>
      <c r="H30" s="102">
        <v>21.0</v>
      </c>
      <c r="I30" s="102">
        <v>2.0</v>
      </c>
      <c r="J30" s="102">
        <v>5.0</v>
      </c>
      <c r="K30" s="102">
        <v>12.0</v>
      </c>
      <c r="L30" s="102">
        <v>0.0</v>
      </c>
      <c r="M30" s="102">
        <v>0.0</v>
      </c>
      <c r="N30" s="102">
        <v>3.0</v>
      </c>
      <c r="O30" s="102">
        <v>64.0</v>
      </c>
      <c r="P30" s="58">
        <f t="shared" si="1"/>
        <v>787</v>
      </c>
    </row>
    <row r="31" ht="14.25" customHeight="1">
      <c r="A31" s="107">
        <v>30.0</v>
      </c>
      <c r="B31" s="103"/>
      <c r="C31" s="106">
        <v>0.0</v>
      </c>
      <c r="D31" s="106">
        <v>195.0</v>
      </c>
      <c r="E31" s="106">
        <v>6.0</v>
      </c>
      <c r="F31" s="106">
        <v>0.0</v>
      </c>
      <c r="G31" s="106">
        <v>18.0</v>
      </c>
      <c r="H31" s="106">
        <v>35.0</v>
      </c>
      <c r="I31" s="106">
        <v>4.0</v>
      </c>
      <c r="J31" s="106">
        <v>4.0</v>
      </c>
      <c r="K31" s="106">
        <v>9.0</v>
      </c>
      <c r="L31" s="106">
        <v>0.0</v>
      </c>
      <c r="M31" s="106">
        <v>0.0</v>
      </c>
      <c r="N31" s="106">
        <v>0.0</v>
      </c>
      <c r="O31" s="106">
        <v>63.0</v>
      </c>
      <c r="P31" s="58">
        <f t="shared" si="1"/>
        <v>334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6420</v>
      </c>
      <c r="E34" s="89">
        <f t="shared" si="2"/>
        <v>131</v>
      </c>
      <c r="F34" s="89">
        <f t="shared" si="2"/>
        <v>0</v>
      </c>
      <c r="G34" s="89">
        <f t="shared" si="2"/>
        <v>1125</v>
      </c>
      <c r="H34" s="89">
        <f t="shared" si="2"/>
        <v>1816</v>
      </c>
      <c r="I34" s="89">
        <f t="shared" si="2"/>
        <v>58</v>
      </c>
      <c r="J34" s="89">
        <f t="shared" si="2"/>
        <v>78</v>
      </c>
      <c r="K34" s="89">
        <f t="shared" si="2"/>
        <v>187</v>
      </c>
      <c r="L34" s="89">
        <f t="shared" si="2"/>
        <v>0</v>
      </c>
      <c r="M34" s="89">
        <f t="shared" si="2"/>
        <v>1887</v>
      </c>
      <c r="N34" s="89">
        <f t="shared" si="2"/>
        <v>40</v>
      </c>
      <c r="O34" s="89">
        <f t="shared" si="2"/>
        <v>1475</v>
      </c>
      <c r="P34" s="89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811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105.0</v>
      </c>
      <c r="E2" s="68">
        <v>9.0</v>
      </c>
      <c r="F2" s="68">
        <v>0.0</v>
      </c>
      <c r="G2" s="68">
        <v>59.0</v>
      </c>
      <c r="H2" s="68">
        <v>33.0</v>
      </c>
      <c r="I2" s="68">
        <v>2.0</v>
      </c>
      <c r="J2" s="68">
        <v>5.0</v>
      </c>
      <c r="K2" s="68">
        <v>7.0</v>
      </c>
      <c r="L2" s="68">
        <v>0.0</v>
      </c>
      <c r="M2" s="68">
        <v>0.0</v>
      </c>
      <c r="N2" s="68">
        <v>2.0</v>
      </c>
      <c r="O2" s="68">
        <v>63.0</v>
      </c>
      <c r="P2" s="58">
        <f t="shared" ref="P2:P33" si="1">C2+D2+E2+F2+G2+H2+I2+J2+K2+L2+N2+O2</f>
        <v>285</v>
      </c>
    </row>
    <row r="3" ht="14.25" customHeight="1">
      <c r="A3" s="55">
        <v>2.0</v>
      </c>
      <c r="B3" s="99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58">
        <f t="shared" si="1"/>
        <v>0</v>
      </c>
    </row>
    <row r="4" ht="14.25" customHeight="1">
      <c r="A4" s="114">
        <v>3.0</v>
      </c>
      <c r="B4" s="10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58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568.0</v>
      </c>
      <c r="E5" s="105">
        <v>21.0</v>
      </c>
      <c r="F5" s="105">
        <v>0.0</v>
      </c>
      <c r="G5" s="105">
        <v>128.0</v>
      </c>
      <c r="H5" s="105">
        <v>47.0</v>
      </c>
      <c r="I5" s="105">
        <v>5.0</v>
      </c>
      <c r="J5" s="105">
        <v>17.0</v>
      </c>
      <c r="K5" s="105">
        <v>15.0</v>
      </c>
      <c r="L5" s="105">
        <v>0.0</v>
      </c>
      <c r="M5" s="105">
        <v>862.0</v>
      </c>
      <c r="N5" s="105">
        <v>2.0</v>
      </c>
      <c r="O5" s="105">
        <v>83.0</v>
      </c>
      <c r="P5" s="58">
        <f t="shared" si="1"/>
        <v>886</v>
      </c>
    </row>
    <row r="6" ht="14.25" customHeight="1">
      <c r="A6" s="107">
        <v>5.0</v>
      </c>
      <c r="B6" s="96"/>
      <c r="C6" s="95">
        <v>0.0</v>
      </c>
      <c r="D6" s="95">
        <v>8.0</v>
      </c>
      <c r="E6" s="95">
        <v>8.0</v>
      </c>
      <c r="F6" s="95">
        <v>0.0</v>
      </c>
      <c r="G6" s="95">
        <v>45.0</v>
      </c>
      <c r="H6" s="95">
        <v>0.0</v>
      </c>
      <c r="I6" s="95">
        <v>0.0</v>
      </c>
      <c r="J6" s="95">
        <v>2.0</v>
      </c>
      <c r="K6" s="95">
        <v>14.0</v>
      </c>
      <c r="L6" s="95">
        <v>0.0</v>
      </c>
      <c r="M6" s="95">
        <v>0.0</v>
      </c>
      <c r="N6" s="95">
        <v>0.0</v>
      </c>
      <c r="O6" s="95">
        <v>54.0</v>
      </c>
      <c r="P6" s="58">
        <f t="shared" si="1"/>
        <v>131</v>
      </c>
    </row>
    <row r="7" ht="14.25" customHeight="1">
      <c r="A7" s="107">
        <v>6.0</v>
      </c>
      <c r="B7" s="95"/>
      <c r="C7" s="95">
        <v>0.0</v>
      </c>
      <c r="D7" s="95">
        <v>134.0</v>
      </c>
      <c r="E7" s="95">
        <v>6.0</v>
      </c>
      <c r="F7" s="95">
        <v>0.0</v>
      </c>
      <c r="G7" s="95">
        <v>31.0</v>
      </c>
      <c r="H7" s="95">
        <v>0.0</v>
      </c>
      <c r="I7" s="95">
        <v>0.0</v>
      </c>
      <c r="J7" s="95">
        <v>2.0</v>
      </c>
      <c r="K7" s="95">
        <v>8.0</v>
      </c>
      <c r="L7" s="95">
        <v>0.0</v>
      </c>
      <c r="M7" s="95">
        <v>407.0</v>
      </c>
      <c r="N7" s="95">
        <v>2.0</v>
      </c>
      <c r="O7" s="95">
        <v>45.0</v>
      </c>
      <c r="P7" s="58">
        <f t="shared" si="1"/>
        <v>228</v>
      </c>
    </row>
    <row r="8" ht="14.25" customHeight="1">
      <c r="A8" s="107">
        <v>7.0</v>
      </c>
      <c r="B8" s="95"/>
      <c r="C8" s="95">
        <v>0.0</v>
      </c>
      <c r="D8" s="95">
        <v>149.0</v>
      </c>
      <c r="E8" s="95">
        <v>4.0</v>
      </c>
      <c r="F8" s="95">
        <v>0.0</v>
      </c>
      <c r="G8" s="95">
        <v>19.0</v>
      </c>
      <c r="H8" s="95">
        <v>1.0</v>
      </c>
      <c r="I8" s="95">
        <v>0.0</v>
      </c>
      <c r="J8" s="95">
        <v>1.0</v>
      </c>
      <c r="K8" s="95">
        <v>4.0</v>
      </c>
      <c r="L8" s="95">
        <v>0.0</v>
      </c>
      <c r="M8" s="95">
        <v>0.0</v>
      </c>
      <c r="N8" s="95">
        <v>1.0</v>
      </c>
      <c r="O8" s="95">
        <v>40.0</v>
      </c>
      <c r="P8" s="58">
        <f t="shared" si="1"/>
        <v>219</v>
      </c>
    </row>
    <row r="9" ht="14.25" customHeight="1">
      <c r="A9" s="107">
        <v>8.0</v>
      </c>
      <c r="B9" s="95"/>
      <c r="C9" s="95">
        <v>0.0</v>
      </c>
      <c r="D9" s="95">
        <v>133.0</v>
      </c>
      <c r="E9" s="95">
        <v>5.0</v>
      </c>
      <c r="F9" s="95">
        <v>0.0</v>
      </c>
      <c r="G9" s="95">
        <v>35.0</v>
      </c>
      <c r="H9" s="95">
        <v>0.0</v>
      </c>
      <c r="I9" s="95">
        <v>0.0</v>
      </c>
      <c r="J9" s="95">
        <v>1.0</v>
      </c>
      <c r="K9" s="95">
        <v>4.0</v>
      </c>
      <c r="L9" s="95">
        <v>0.0</v>
      </c>
      <c r="M9" s="95">
        <v>21.0</v>
      </c>
      <c r="N9" s="95">
        <v>0.0</v>
      </c>
      <c r="O9" s="95">
        <v>104.0</v>
      </c>
      <c r="P9" s="58">
        <f t="shared" si="1"/>
        <v>282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58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58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162.0</v>
      </c>
      <c r="E12" s="95">
        <v>21.0</v>
      </c>
      <c r="F12" s="95">
        <v>0.0</v>
      </c>
      <c r="G12" s="95">
        <v>80.0</v>
      </c>
      <c r="H12" s="95">
        <v>193.0</v>
      </c>
      <c r="I12" s="95">
        <v>7.0</v>
      </c>
      <c r="J12" s="95">
        <v>3.0</v>
      </c>
      <c r="K12" s="95">
        <v>12.0</v>
      </c>
      <c r="L12" s="95">
        <v>0.0</v>
      </c>
      <c r="M12" s="95">
        <v>504.0</v>
      </c>
      <c r="N12" s="95">
        <v>6.0</v>
      </c>
      <c r="O12" s="95">
        <v>117.0</v>
      </c>
      <c r="P12" s="58">
        <f t="shared" si="1"/>
        <v>601</v>
      </c>
    </row>
    <row r="13" ht="14.25" customHeight="1">
      <c r="A13" s="107">
        <v>12.0</v>
      </c>
      <c r="B13" s="101"/>
      <c r="C13" s="106">
        <v>0.0</v>
      </c>
      <c r="D13" s="106">
        <v>239.0</v>
      </c>
      <c r="E13" s="106">
        <v>9.0</v>
      </c>
      <c r="F13" s="106">
        <v>0.0</v>
      </c>
      <c r="G13" s="106">
        <v>18.0</v>
      </c>
      <c r="H13" s="106">
        <v>0.0</v>
      </c>
      <c r="I13" s="106">
        <v>1.0</v>
      </c>
      <c r="J13" s="106">
        <v>1.0</v>
      </c>
      <c r="K13" s="106">
        <v>6.0</v>
      </c>
      <c r="L13" s="106">
        <v>0.0</v>
      </c>
      <c r="M13" s="106">
        <v>0.0</v>
      </c>
      <c r="N13" s="106">
        <v>0.0</v>
      </c>
      <c r="O13" s="106">
        <v>29.0</v>
      </c>
      <c r="P13" s="58">
        <f t="shared" si="1"/>
        <v>303</v>
      </c>
    </row>
    <row r="14" ht="14.25" customHeight="1">
      <c r="A14" s="107">
        <v>13.0</v>
      </c>
      <c r="B14" s="101"/>
      <c r="C14" s="102">
        <v>0.0</v>
      </c>
      <c r="D14" s="102">
        <v>41.0</v>
      </c>
      <c r="E14" s="102">
        <v>9.0</v>
      </c>
      <c r="F14" s="102">
        <v>0.0</v>
      </c>
      <c r="G14" s="102">
        <v>23.0</v>
      </c>
      <c r="H14" s="102">
        <v>0.0</v>
      </c>
      <c r="I14" s="102">
        <v>0.0</v>
      </c>
      <c r="J14" s="102">
        <v>2.0</v>
      </c>
      <c r="K14" s="102">
        <v>2.0</v>
      </c>
      <c r="L14" s="102">
        <v>0.0</v>
      </c>
      <c r="M14" s="102">
        <v>0.0</v>
      </c>
      <c r="N14" s="102">
        <v>2.0</v>
      </c>
      <c r="O14" s="102">
        <v>34.0</v>
      </c>
      <c r="P14" s="58">
        <f t="shared" si="1"/>
        <v>113</v>
      </c>
    </row>
    <row r="15" ht="14.25" customHeight="1">
      <c r="A15" s="107">
        <v>14.0</v>
      </c>
      <c r="B15" s="101"/>
      <c r="C15" s="102">
        <v>0.0</v>
      </c>
      <c r="D15" s="102">
        <v>337.0</v>
      </c>
      <c r="E15" s="102">
        <v>5.0</v>
      </c>
      <c r="F15" s="102">
        <v>0.0</v>
      </c>
      <c r="G15" s="102">
        <v>22.0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2719.0</v>
      </c>
      <c r="N15" s="102">
        <v>1.0</v>
      </c>
      <c r="O15" s="102">
        <v>13.0</v>
      </c>
      <c r="P15" s="58">
        <f t="shared" si="1"/>
        <v>385</v>
      </c>
    </row>
    <row r="16" ht="14.25" customHeight="1">
      <c r="A16" s="107">
        <v>15.0</v>
      </c>
      <c r="B16" s="101"/>
      <c r="C16" s="102">
        <v>0.0</v>
      </c>
      <c r="D16" s="102">
        <v>62.0</v>
      </c>
      <c r="E16" s="102">
        <v>0.0</v>
      </c>
      <c r="F16" s="102">
        <v>0.0</v>
      </c>
      <c r="G16" s="102">
        <v>20.0</v>
      </c>
      <c r="H16" s="102">
        <v>8.0</v>
      </c>
      <c r="I16" s="102">
        <v>1.0</v>
      </c>
      <c r="J16" s="102">
        <v>6.0</v>
      </c>
      <c r="K16" s="102">
        <v>2.0</v>
      </c>
      <c r="L16" s="102">
        <v>0.0</v>
      </c>
      <c r="M16" s="102">
        <v>0.0</v>
      </c>
      <c r="N16" s="102">
        <v>0.0</v>
      </c>
      <c r="O16" s="102">
        <v>56.0</v>
      </c>
      <c r="P16" s="58">
        <f t="shared" si="1"/>
        <v>155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8"/>
      <c r="L17" s="105"/>
      <c r="M17" s="105"/>
      <c r="N17" s="105"/>
      <c r="O17" s="105"/>
      <c r="P17" s="58">
        <f t="shared" si="1"/>
        <v>0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105"/>
      <c r="P18" s="58">
        <f t="shared" si="1"/>
        <v>0</v>
      </c>
    </row>
    <row r="19" ht="14.25" customHeight="1">
      <c r="A19" s="107">
        <v>18.0</v>
      </c>
      <c r="B19" s="103"/>
      <c r="C19" s="106">
        <v>0.0</v>
      </c>
      <c r="D19" s="106">
        <v>103.0</v>
      </c>
      <c r="E19" s="106">
        <v>21.0</v>
      </c>
      <c r="F19" s="106">
        <v>0.0</v>
      </c>
      <c r="G19" s="106">
        <v>53.0</v>
      </c>
      <c r="H19" s="106">
        <v>0.0</v>
      </c>
      <c r="I19" s="106">
        <v>0.0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6.0</v>
      </c>
      <c r="O19" s="106">
        <v>59.0</v>
      </c>
      <c r="P19" s="58">
        <f t="shared" si="1"/>
        <v>257</v>
      </c>
    </row>
    <row r="20" ht="14.25" customHeight="1">
      <c r="A20" s="107">
        <v>19.0</v>
      </c>
      <c r="B20" s="101"/>
      <c r="C20" s="102">
        <v>0.0</v>
      </c>
      <c r="D20" s="102">
        <v>30.0</v>
      </c>
      <c r="E20" s="102">
        <v>8.0</v>
      </c>
      <c r="F20" s="102">
        <v>0.0</v>
      </c>
      <c r="G20" s="102">
        <v>12.0</v>
      </c>
      <c r="H20" s="102">
        <v>0.0</v>
      </c>
      <c r="I20" s="102">
        <v>0.0</v>
      </c>
      <c r="J20" s="102">
        <v>2.0</v>
      </c>
      <c r="K20" s="102">
        <v>2.0</v>
      </c>
      <c r="L20" s="102">
        <v>0.0</v>
      </c>
      <c r="M20" s="102">
        <v>12.0</v>
      </c>
      <c r="N20" s="102">
        <v>2.0</v>
      </c>
      <c r="O20" s="102">
        <v>10.0</v>
      </c>
      <c r="P20" s="58">
        <f t="shared" si="1"/>
        <v>66</v>
      </c>
    </row>
    <row r="21" ht="14.25" customHeight="1">
      <c r="A21" s="107">
        <v>20.0</v>
      </c>
      <c r="B21" s="103"/>
      <c r="C21" s="102">
        <v>0.0</v>
      </c>
      <c r="D21" s="102">
        <v>40.0</v>
      </c>
      <c r="E21" s="102">
        <v>7.0</v>
      </c>
      <c r="F21" s="102">
        <v>0.0</v>
      </c>
      <c r="G21" s="102">
        <v>18.0</v>
      </c>
      <c r="H21" s="102">
        <v>0.0</v>
      </c>
      <c r="I21" s="102">
        <v>0.0</v>
      </c>
      <c r="J21" s="102">
        <v>1.0</v>
      </c>
      <c r="K21" s="102">
        <v>4.0</v>
      </c>
      <c r="L21" s="102">
        <v>0.0</v>
      </c>
      <c r="M21" s="102">
        <v>0.0</v>
      </c>
      <c r="N21" s="102">
        <v>1.0</v>
      </c>
      <c r="O21" s="102">
        <v>57.0</v>
      </c>
      <c r="P21" s="58">
        <f t="shared" si="1"/>
        <v>128</v>
      </c>
    </row>
    <row r="22" ht="14.25" customHeight="1">
      <c r="A22" s="107">
        <v>21.0</v>
      </c>
      <c r="B22" s="101"/>
      <c r="C22" s="102">
        <v>0.0</v>
      </c>
      <c r="D22" s="102">
        <v>39.0</v>
      </c>
      <c r="E22" s="102">
        <v>5.0</v>
      </c>
      <c r="F22" s="102">
        <v>0.0</v>
      </c>
      <c r="G22" s="102">
        <v>8.0</v>
      </c>
      <c r="H22" s="102">
        <v>4.0</v>
      </c>
      <c r="I22" s="102">
        <v>0.0</v>
      </c>
      <c r="J22" s="102">
        <v>0.0</v>
      </c>
      <c r="K22" s="102">
        <v>2.0</v>
      </c>
      <c r="L22" s="102">
        <v>0.0</v>
      </c>
      <c r="M22" s="102">
        <v>27.0</v>
      </c>
      <c r="N22" s="102">
        <v>0.0</v>
      </c>
      <c r="O22" s="102">
        <v>12.0</v>
      </c>
      <c r="P22" s="58">
        <f t="shared" si="1"/>
        <v>70</v>
      </c>
    </row>
    <row r="23" ht="14.25" customHeight="1">
      <c r="A23" s="107">
        <v>22.0</v>
      </c>
      <c r="B23" s="101"/>
      <c r="C23" s="102">
        <v>0.0</v>
      </c>
      <c r="D23" s="102">
        <v>35.0</v>
      </c>
      <c r="E23" s="102">
        <v>1.0</v>
      </c>
      <c r="F23" s="102">
        <v>0.0</v>
      </c>
      <c r="G23" s="102">
        <v>4.0</v>
      </c>
      <c r="H23" s="102">
        <v>0.0</v>
      </c>
      <c r="I23" s="102">
        <v>0.0</v>
      </c>
      <c r="J23" s="102">
        <v>1.0</v>
      </c>
      <c r="K23" s="102">
        <v>5.0</v>
      </c>
      <c r="L23" s="102">
        <v>0.0</v>
      </c>
      <c r="M23" s="102">
        <v>2.0</v>
      </c>
      <c r="N23" s="102">
        <v>2.0</v>
      </c>
      <c r="O23" s="102">
        <v>8.0</v>
      </c>
      <c r="P23" s="58">
        <f t="shared" si="1"/>
        <v>56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58">
        <f t="shared" si="1"/>
        <v>0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8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8">
        <f t="shared" si="1"/>
        <v>0</v>
      </c>
    </row>
    <row r="27" ht="14.25" customHeight="1">
      <c r="A27" s="107">
        <v>26.0</v>
      </c>
      <c r="B27" s="101"/>
      <c r="C27" s="102">
        <v>0.0</v>
      </c>
      <c r="D27" s="102">
        <v>165.0</v>
      </c>
      <c r="E27" s="102">
        <v>4.0</v>
      </c>
      <c r="F27" s="102">
        <v>0.0</v>
      </c>
      <c r="G27" s="102">
        <v>25.0</v>
      </c>
      <c r="H27" s="102">
        <v>0.0</v>
      </c>
      <c r="I27" s="102">
        <v>2.0</v>
      </c>
      <c r="J27" s="102">
        <v>0.0</v>
      </c>
      <c r="K27" s="102">
        <v>8.0</v>
      </c>
      <c r="L27" s="102">
        <v>0.0</v>
      </c>
      <c r="M27" s="102">
        <v>0.0</v>
      </c>
      <c r="N27" s="102">
        <v>3.0</v>
      </c>
      <c r="O27" s="102">
        <v>26.0</v>
      </c>
      <c r="P27" s="58">
        <f t="shared" si="1"/>
        <v>233</v>
      </c>
    </row>
    <row r="28" ht="14.25" customHeight="1">
      <c r="A28" s="107">
        <v>27.0</v>
      </c>
      <c r="B28" s="104"/>
      <c r="C28" s="102">
        <v>0.0</v>
      </c>
      <c r="D28" s="102">
        <v>69.0</v>
      </c>
      <c r="E28" s="102">
        <v>3.0</v>
      </c>
      <c r="F28" s="102">
        <v>0.0</v>
      </c>
      <c r="G28" s="102">
        <v>22.0</v>
      </c>
      <c r="H28" s="102">
        <v>0.0</v>
      </c>
      <c r="I28" s="102">
        <v>0.0</v>
      </c>
      <c r="J28" s="102">
        <v>1.0</v>
      </c>
      <c r="K28" s="102">
        <v>8.0</v>
      </c>
      <c r="L28" s="102">
        <v>0.0</v>
      </c>
      <c r="M28" s="102">
        <v>0.0</v>
      </c>
      <c r="N28" s="102">
        <v>0.0</v>
      </c>
      <c r="O28" s="102">
        <v>8.0</v>
      </c>
      <c r="P28" s="58">
        <f t="shared" si="1"/>
        <v>111</v>
      </c>
    </row>
    <row r="29" ht="14.25" customHeight="1">
      <c r="A29" s="107">
        <v>28.0</v>
      </c>
      <c r="B29" s="101"/>
      <c r="C29" s="102">
        <v>0.0</v>
      </c>
      <c r="D29" s="102">
        <v>119.0</v>
      </c>
      <c r="E29" s="102">
        <v>4.0</v>
      </c>
      <c r="F29" s="102">
        <v>0.0</v>
      </c>
      <c r="G29" s="102">
        <v>13.0</v>
      </c>
      <c r="H29" s="102">
        <v>12.0</v>
      </c>
      <c r="I29" s="102">
        <v>5.0</v>
      </c>
      <c r="J29" s="102">
        <v>0.0</v>
      </c>
      <c r="K29" s="102">
        <v>2.0</v>
      </c>
      <c r="L29" s="102">
        <v>0.0</v>
      </c>
      <c r="M29" s="102">
        <v>0.0</v>
      </c>
      <c r="N29" s="117">
        <v>0.0</v>
      </c>
      <c r="O29" s="117">
        <v>29.0</v>
      </c>
      <c r="P29" s="58">
        <f t="shared" si="1"/>
        <v>184</v>
      </c>
    </row>
    <row r="30" ht="14.25" customHeight="1">
      <c r="A30" s="107">
        <v>29.0</v>
      </c>
      <c r="B30" s="101"/>
      <c r="C30" s="102">
        <v>0.0</v>
      </c>
      <c r="D30" s="102">
        <v>28.0</v>
      </c>
      <c r="E30" s="102">
        <v>3.0</v>
      </c>
      <c r="F30" s="102">
        <v>0.0</v>
      </c>
      <c r="G30" s="102">
        <v>14.0</v>
      </c>
      <c r="H30" s="102">
        <v>262.0</v>
      </c>
      <c r="I30" s="102">
        <v>0.0</v>
      </c>
      <c r="J30" s="102">
        <v>0.0</v>
      </c>
      <c r="K30" s="102">
        <v>4.0</v>
      </c>
      <c r="L30" s="102">
        <v>0.0</v>
      </c>
      <c r="M30" s="102">
        <v>0.0</v>
      </c>
      <c r="N30" s="102">
        <v>0.0</v>
      </c>
      <c r="O30" s="102">
        <v>3.0</v>
      </c>
      <c r="P30" s="58">
        <f t="shared" si="1"/>
        <v>314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2566</v>
      </c>
      <c r="E34" s="89">
        <f t="shared" si="2"/>
        <v>153</v>
      </c>
      <c r="F34" s="89">
        <f t="shared" si="2"/>
        <v>0</v>
      </c>
      <c r="G34" s="89">
        <f t="shared" si="2"/>
        <v>649</v>
      </c>
      <c r="H34" s="89">
        <f t="shared" si="2"/>
        <v>560</v>
      </c>
      <c r="I34" s="89">
        <f t="shared" si="2"/>
        <v>24</v>
      </c>
      <c r="J34" s="89">
        <f t="shared" si="2"/>
        <v>49</v>
      </c>
      <c r="K34" s="89">
        <f t="shared" si="2"/>
        <v>126</v>
      </c>
      <c r="L34" s="89">
        <f t="shared" si="2"/>
        <v>0</v>
      </c>
      <c r="M34" s="89">
        <f t="shared" si="2"/>
        <v>4554</v>
      </c>
      <c r="N34" s="89">
        <f t="shared" si="2"/>
        <v>30</v>
      </c>
      <c r="O34" s="89">
        <f t="shared" si="2"/>
        <v>850</v>
      </c>
      <c r="P34" s="89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812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8">
        <f t="shared" ref="P2:P33" si="1">C2+D2+E2+F2+G2+H2+I2+J2+K2+L2+N2+O2</f>
        <v>0</v>
      </c>
    </row>
    <row r="3" ht="14.25" customHeight="1">
      <c r="A3" s="55">
        <v>2.0</v>
      </c>
      <c r="B3" s="99"/>
      <c r="C3" s="68">
        <v>0.0</v>
      </c>
      <c r="D3" s="68">
        <v>173.0</v>
      </c>
      <c r="E3" s="68">
        <v>7.0</v>
      </c>
      <c r="F3" s="68">
        <v>0.0</v>
      </c>
      <c r="G3" s="68">
        <v>51.0</v>
      </c>
      <c r="H3" s="68">
        <v>0.0</v>
      </c>
      <c r="I3" s="68">
        <v>3.0</v>
      </c>
      <c r="J3" s="68">
        <v>5.0</v>
      </c>
      <c r="K3" s="68">
        <v>13.0</v>
      </c>
      <c r="L3" s="68">
        <v>0.0</v>
      </c>
      <c r="M3" s="68">
        <v>633.0</v>
      </c>
      <c r="N3" s="68">
        <v>7.0</v>
      </c>
      <c r="O3" s="68">
        <v>30.0</v>
      </c>
      <c r="P3" s="58">
        <f t="shared" si="1"/>
        <v>289</v>
      </c>
    </row>
    <row r="4" ht="14.25" customHeight="1">
      <c r="A4" s="114">
        <v>3.0</v>
      </c>
      <c r="B4" s="103"/>
      <c r="C4" s="68">
        <v>0.0</v>
      </c>
      <c r="D4" s="68">
        <v>33.0</v>
      </c>
      <c r="E4" s="68">
        <v>3.0</v>
      </c>
      <c r="F4" s="68">
        <v>0.0</v>
      </c>
      <c r="G4" s="68">
        <v>6.0</v>
      </c>
      <c r="H4" s="68">
        <v>0.0</v>
      </c>
      <c r="I4" s="68">
        <v>1.0</v>
      </c>
      <c r="J4" s="68">
        <v>0.0</v>
      </c>
      <c r="K4" s="68">
        <v>4.0</v>
      </c>
      <c r="L4" s="68">
        <v>0.0</v>
      </c>
      <c r="M4" s="68">
        <v>0.0</v>
      </c>
      <c r="N4" s="68">
        <v>2.0</v>
      </c>
      <c r="O4" s="68">
        <v>10.0</v>
      </c>
      <c r="P4" s="58">
        <f t="shared" si="1"/>
        <v>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51.0</v>
      </c>
      <c r="E5" s="105">
        <v>4.0</v>
      </c>
      <c r="F5" s="105">
        <v>0.0</v>
      </c>
      <c r="G5" s="105">
        <v>9.0</v>
      </c>
      <c r="H5" s="105">
        <v>0.0</v>
      </c>
      <c r="I5" s="105">
        <v>1.0</v>
      </c>
      <c r="J5" s="105">
        <v>0.0</v>
      </c>
      <c r="K5" s="105">
        <v>2.0</v>
      </c>
      <c r="L5" s="105">
        <v>0.0</v>
      </c>
      <c r="M5" s="105">
        <v>0.0</v>
      </c>
      <c r="N5" s="105">
        <v>0.0</v>
      </c>
      <c r="O5" s="105">
        <v>13.0</v>
      </c>
      <c r="P5" s="58">
        <f t="shared" si="1"/>
        <v>80</v>
      </c>
    </row>
    <row r="6" ht="14.25" customHeight="1">
      <c r="A6" s="107">
        <v>5.0</v>
      </c>
      <c r="B6" s="96"/>
      <c r="C6" s="95">
        <v>0.0</v>
      </c>
      <c r="D6" s="95">
        <v>64.0</v>
      </c>
      <c r="E6" s="95">
        <v>2.0</v>
      </c>
      <c r="F6" s="95">
        <v>0.0</v>
      </c>
      <c r="G6" s="95">
        <v>15.0</v>
      </c>
      <c r="H6" s="95">
        <v>0.0</v>
      </c>
      <c r="I6" s="95">
        <v>1.0</v>
      </c>
      <c r="J6" s="95">
        <v>0.0</v>
      </c>
      <c r="K6" s="95">
        <v>3.0</v>
      </c>
      <c r="L6" s="95">
        <v>0.0</v>
      </c>
      <c r="M6" s="95">
        <v>0.0</v>
      </c>
      <c r="N6" s="95">
        <v>1.0</v>
      </c>
      <c r="O6" s="95">
        <v>51.0</v>
      </c>
      <c r="P6" s="58">
        <f t="shared" si="1"/>
        <v>137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8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8">
        <f t="shared" si="1"/>
        <v>0</v>
      </c>
    </row>
    <row r="9" ht="14.25" customHeight="1">
      <c r="A9" s="107">
        <v>8.0</v>
      </c>
      <c r="B9" s="95"/>
      <c r="C9" s="95">
        <v>0.0</v>
      </c>
      <c r="D9" s="95">
        <v>91.0</v>
      </c>
      <c r="E9" s="95">
        <v>14.0</v>
      </c>
      <c r="F9" s="95">
        <v>0.0</v>
      </c>
      <c r="G9" s="95">
        <v>31.0</v>
      </c>
      <c r="H9" s="95">
        <v>0.0</v>
      </c>
      <c r="I9" s="95">
        <v>3.0</v>
      </c>
      <c r="J9" s="95">
        <v>2.0</v>
      </c>
      <c r="K9" s="95">
        <v>4.0</v>
      </c>
      <c r="L9" s="95">
        <v>0.0</v>
      </c>
      <c r="M9" s="95">
        <v>414.0</v>
      </c>
      <c r="N9" s="95">
        <v>0.0</v>
      </c>
      <c r="O9" s="95">
        <v>50.0</v>
      </c>
      <c r="P9" s="58">
        <f t="shared" si="1"/>
        <v>195</v>
      </c>
    </row>
    <row r="10" ht="14.25" customHeight="1">
      <c r="A10" s="107">
        <v>9.0</v>
      </c>
      <c r="B10" s="104"/>
      <c r="C10" s="105">
        <v>0.0</v>
      </c>
      <c r="D10" s="105">
        <v>38.0</v>
      </c>
      <c r="E10" s="105">
        <v>1.0</v>
      </c>
      <c r="F10" s="105">
        <v>0.0</v>
      </c>
      <c r="G10" s="105">
        <v>15.0</v>
      </c>
      <c r="H10" s="105">
        <v>0.0</v>
      </c>
      <c r="I10" s="105">
        <v>1.0</v>
      </c>
      <c r="J10" s="105">
        <v>0.0</v>
      </c>
      <c r="K10" s="105">
        <v>0.0</v>
      </c>
      <c r="L10" s="105">
        <v>0.0</v>
      </c>
      <c r="M10" s="105">
        <v>60.0</v>
      </c>
      <c r="N10" s="105">
        <v>0.0</v>
      </c>
      <c r="O10" s="105">
        <v>5.0</v>
      </c>
      <c r="P10" s="58">
        <f t="shared" si="1"/>
        <v>60</v>
      </c>
    </row>
    <row r="11" ht="14.25" customHeight="1">
      <c r="A11" s="107">
        <v>10.0</v>
      </c>
      <c r="B11" s="101"/>
      <c r="C11" s="102">
        <v>0.0</v>
      </c>
      <c r="D11" s="102">
        <v>29.0</v>
      </c>
      <c r="E11" s="102">
        <v>4.0</v>
      </c>
      <c r="F11" s="102">
        <v>0.0</v>
      </c>
      <c r="G11" s="102">
        <v>7.0</v>
      </c>
      <c r="H11" s="102">
        <v>0.0</v>
      </c>
      <c r="I11" s="102">
        <v>2.0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1.0</v>
      </c>
      <c r="O11" s="102">
        <v>9.0</v>
      </c>
      <c r="P11" s="58">
        <f t="shared" si="1"/>
        <v>54</v>
      </c>
    </row>
    <row r="12" ht="14.25" customHeight="1">
      <c r="A12" s="107">
        <v>11.0</v>
      </c>
      <c r="B12" s="95"/>
      <c r="C12" s="95">
        <v>0.0</v>
      </c>
      <c r="D12" s="95">
        <v>31.0</v>
      </c>
      <c r="E12" s="95">
        <v>4.0</v>
      </c>
      <c r="F12" s="95">
        <v>0.0</v>
      </c>
      <c r="G12" s="95">
        <v>9.0</v>
      </c>
      <c r="H12" s="95">
        <v>0.0</v>
      </c>
      <c r="I12" s="95">
        <v>0.0</v>
      </c>
      <c r="J12" s="95">
        <v>0.0</v>
      </c>
      <c r="K12" s="95">
        <v>2.0</v>
      </c>
      <c r="L12" s="95">
        <v>0.0</v>
      </c>
      <c r="M12" s="95">
        <v>29.0</v>
      </c>
      <c r="N12" s="95">
        <v>1.0</v>
      </c>
      <c r="O12" s="95">
        <v>18.0</v>
      </c>
      <c r="P12" s="58">
        <f t="shared" si="1"/>
        <v>65</v>
      </c>
    </row>
    <row r="13" ht="14.25" customHeight="1">
      <c r="A13" s="107">
        <v>12.0</v>
      </c>
      <c r="B13" s="101"/>
      <c r="C13" s="106">
        <v>0.0</v>
      </c>
      <c r="D13" s="106">
        <v>38.0</v>
      </c>
      <c r="E13" s="106">
        <v>2.0</v>
      </c>
      <c r="F13" s="106">
        <v>0.0</v>
      </c>
      <c r="G13" s="106">
        <v>4.0</v>
      </c>
      <c r="H13" s="106">
        <v>0.0</v>
      </c>
      <c r="I13" s="106">
        <v>0.0</v>
      </c>
      <c r="J13" s="106">
        <v>0.0</v>
      </c>
      <c r="K13" s="106">
        <v>1.0</v>
      </c>
      <c r="L13" s="106">
        <v>0.0</v>
      </c>
      <c r="M13" s="106">
        <v>1028.0</v>
      </c>
      <c r="N13" s="106">
        <v>1.0</v>
      </c>
      <c r="O13" s="106">
        <v>12.0</v>
      </c>
      <c r="P13" s="58">
        <f t="shared" si="1"/>
        <v>58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58">
        <f t="shared" si="1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58">
        <f t="shared" si="1"/>
        <v>0</v>
      </c>
    </row>
    <row r="16" ht="14.25" customHeight="1">
      <c r="A16" s="107">
        <v>15.0</v>
      </c>
      <c r="B16" s="101"/>
      <c r="C16" s="102">
        <v>0.0</v>
      </c>
      <c r="D16" s="102">
        <v>61.0</v>
      </c>
      <c r="E16" s="102">
        <v>5.0</v>
      </c>
      <c r="F16" s="102">
        <v>0.0</v>
      </c>
      <c r="G16" s="102">
        <v>23.0</v>
      </c>
      <c r="H16" s="102">
        <v>0.0</v>
      </c>
      <c r="I16" s="102">
        <v>1.0</v>
      </c>
      <c r="J16" s="102">
        <v>1.0</v>
      </c>
      <c r="K16" s="102">
        <v>3.0</v>
      </c>
      <c r="L16" s="102">
        <v>0.0</v>
      </c>
      <c r="M16" s="102">
        <v>157.0</v>
      </c>
      <c r="N16" s="102">
        <v>0.0</v>
      </c>
      <c r="O16" s="102">
        <v>219.0</v>
      </c>
      <c r="P16" s="58">
        <f t="shared" si="1"/>
        <v>313</v>
      </c>
    </row>
    <row r="17" ht="14.25" customHeight="1">
      <c r="A17" s="107">
        <v>16.0</v>
      </c>
      <c r="B17" s="104"/>
      <c r="C17" s="105">
        <v>0.0</v>
      </c>
      <c r="D17" s="105">
        <v>39.0</v>
      </c>
      <c r="E17" s="105">
        <v>1.0</v>
      </c>
      <c r="F17" s="105">
        <v>0.0</v>
      </c>
      <c r="G17" s="105">
        <v>9.0</v>
      </c>
      <c r="H17" s="105">
        <v>0.0</v>
      </c>
      <c r="I17" s="105">
        <v>1.0</v>
      </c>
      <c r="J17" s="105">
        <v>0.0</v>
      </c>
      <c r="K17" s="108">
        <v>1.0</v>
      </c>
      <c r="L17" s="105">
        <v>0.0</v>
      </c>
      <c r="M17" s="105">
        <v>0.0</v>
      </c>
      <c r="N17" s="105">
        <v>2.0</v>
      </c>
      <c r="O17" s="105">
        <v>35.0</v>
      </c>
      <c r="P17" s="58">
        <f t="shared" si="1"/>
        <v>88</v>
      </c>
    </row>
    <row r="18" ht="14.25" customHeight="1">
      <c r="A18" s="107">
        <v>17.0</v>
      </c>
      <c r="B18" s="104"/>
      <c r="C18" s="105">
        <v>0.0</v>
      </c>
      <c r="D18" s="105">
        <v>104.0</v>
      </c>
      <c r="E18" s="105">
        <v>4.0</v>
      </c>
      <c r="F18" s="105">
        <v>0.0</v>
      </c>
      <c r="G18" s="105">
        <v>5.0</v>
      </c>
      <c r="H18" s="105">
        <v>0.0</v>
      </c>
      <c r="I18" s="105">
        <v>1.0</v>
      </c>
      <c r="J18" s="105">
        <v>0.0</v>
      </c>
      <c r="K18" s="108">
        <v>5.0</v>
      </c>
      <c r="L18" s="105">
        <v>0.0</v>
      </c>
      <c r="M18" s="105">
        <v>11.0</v>
      </c>
      <c r="N18" s="105">
        <v>2.0</v>
      </c>
      <c r="O18" s="105">
        <v>19.0</v>
      </c>
      <c r="P18" s="58">
        <f t="shared" si="1"/>
        <v>140</v>
      </c>
    </row>
    <row r="19" ht="14.25" customHeight="1">
      <c r="A19" s="107">
        <v>18.0</v>
      </c>
      <c r="B19" s="103"/>
      <c r="C19" s="106">
        <v>0.0</v>
      </c>
      <c r="D19" s="106">
        <v>119.0</v>
      </c>
      <c r="E19" s="106"/>
      <c r="F19" s="106">
        <v>0.0</v>
      </c>
      <c r="G19" s="106">
        <v>6.0</v>
      </c>
      <c r="H19" s="106">
        <v>0.0</v>
      </c>
      <c r="I19" s="106">
        <v>0.0</v>
      </c>
      <c r="J19" s="106">
        <v>0.0</v>
      </c>
      <c r="K19" s="106">
        <v>2.0</v>
      </c>
      <c r="L19" s="106">
        <v>0.0</v>
      </c>
      <c r="M19" s="106">
        <v>81.0</v>
      </c>
      <c r="N19" s="106">
        <v>0.0</v>
      </c>
      <c r="O19" s="106">
        <v>8.0</v>
      </c>
      <c r="P19" s="58">
        <f t="shared" si="1"/>
        <v>135</v>
      </c>
    </row>
    <row r="20" ht="14.25" customHeight="1">
      <c r="A20" s="107">
        <v>19.0</v>
      </c>
      <c r="B20" s="101"/>
      <c r="C20" s="102">
        <v>0.0</v>
      </c>
      <c r="D20" s="102">
        <v>46.0</v>
      </c>
      <c r="E20" s="102">
        <v>4.0</v>
      </c>
      <c r="F20" s="102">
        <v>0.0</v>
      </c>
      <c r="G20" s="102">
        <v>4.0</v>
      </c>
      <c r="H20" s="102">
        <v>0.0</v>
      </c>
      <c r="I20" s="102">
        <v>2.0</v>
      </c>
      <c r="J20" s="102">
        <v>1.0</v>
      </c>
      <c r="K20" s="102">
        <v>2.0</v>
      </c>
      <c r="L20" s="102">
        <v>0.0</v>
      </c>
      <c r="M20" s="102">
        <v>0.0</v>
      </c>
      <c r="N20" s="102">
        <v>0.0</v>
      </c>
      <c r="O20" s="102">
        <v>13.0</v>
      </c>
      <c r="P20" s="58">
        <f t="shared" si="1"/>
        <v>72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58">
        <f t="shared" si="1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58">
        <f t="shared" si="1"/>
        <v>0</v>
      </c>
    </row>
    <row r="23" ht="14.25" customHeight="1">
      <c r="A23" s="107">
        <v>22.0</v>
      </c>
      <c r="B23" s="101"/>
      <c r="C23" s="102">
        <v>0.0</v>
      </c>
      <c r="D23" s="102">
        <v>163.0</v>
      </c>
      <c r="E23" s="102">
        <v>30.0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2.0</v>
      </c>
      <c r="L23" s="102">
        <v>0.0</v>
      </c>
      <c r="M23" s="102">
        <v>0.0</v>
      </c>
      <c r="N23" s="102">
        <v>1.0</v>
      </c>
      <c r="O23" s="102">
        <v>58.0</v>
      </c>
      <c r="P23" s="58">
        <f t="shared" si="1"/>
        <v>264</v>
      </c>
    </row>
    <row r="24" ht="14.25" customHeight="1">
      <c r="A24" s="107">
        <v>23.0</v>
      </c>
      <c r="B24" s="101"/>
      <c r="C24" s="102">
        <v>0.0</v>
      </c>
      <c r="D24" s="102">
        <v>69.0</v>
      </c>
      <c r="E24" s="102">
        <v>3.0</v>
      </c>
      <c r="F24" s="102">
        <v>0.0</v>
      </c>
      <c r="G24" s="102">
        <v>3.0</v>
      </c>
      <c r="H24" s="102">
        <v>0.0</v>
      </c>
      <c r="I24" s="102">
        <v>0.0</v>
      </c>
      <c r="J24" s="102">
        <v>0.0</v>
      </c>
      <c r="K24" s="102">
        <v>2.0</v>
      </c>
      <c r="L24" s="102">
        <v>0.0</v>
      </c>
      <c r="M24" s="102">
        <v>0.0</v>
      </c>
      <c r="N24" s="102">
        <v>2.0</v>
      </c>
      <c r="O24" s="102">
        <v>13.0</v>
      </c>
      <c r="P24" s="58">
        <f t="shared" si="1"/>
        <v>92</v>
      </c>
    </row>
    <row r="25" ht="14.25" customHeight="1">
      <c r="A25" s="107">
        <v>24.0</v>
      </c>
      <c r="B25" s="103"/>
      <c r="C25" s="106">
        <v>0.0</v>
      </c>
      <c r="D25" s="106">
        <v>45.0</v>
      </c>
      <c r="E25" s="106">
        <v>6.0</v>
      </c>
      <c r="F25" s="106">
        <v>0.0</v>
      </c>
      <c r="G25" s="106">
        <v>3.0</v>
      </c>
      <c r="H25" s="106">
        <v>0.0</v>
      </c>
      <c r="I25" s="106">
        <v>0.0</v>
      </c>
      <c r="J25" s="106">
        <v>1.0</v>
      </c>
      <c r="K25" s="106">
        <v>0.0</v>
      </c>
      <c r="L25" s="106">
        <v>0.0</v>
      </c>
      <c r="M25" s="106">
        <v>27.0</v>
      </c>
      <c r="N25" s="106">
        <v>0.0</v>
      </c>
      <c r="O25" s="106">
        <v>12.0</v>
      </c>
      <c r="P25" s="58">
        <f t="shared" si="1"/>
        <v>67</v>
      </c>
    </row>
    <row r="26" ht="14.25" customHeight="1">
      <c r="A26" s="107">
        <v>25.0</v>
      </c>
      <c r="B26" s="101"/>
      <c r="C26" s="106">
        <v>0.0</v>
      </c>
      <c r="D26" s="106">
        <v>40.0</v>
      </c>
      <c r="E26" s="106">
        <v>7.0</v>
      </c>
      <c r="F26" s="106">
        <v>0.0</v>
      </c>
      <c r="G26" s="106">
        <v>3.0</v>
      </c>
      <c r="H26" s="106">
        <v>0.0</v>
      </c>
      <c r="I26" s="106">
        <v>1.0</v>
      </c>
      <c r="J26" s="106">
        <v>0.0</v>
      </c>
      <c r="K26" s="106">
        <v>1.0</v>
      </c>
      <c r="L26" s="106">
        <v>0.0</v>
      </c>
      <c r="M26" s="106">
        <v>0.0</v>
      </c>
      <c r="N26" s="106">
        <v>1.0</v>
      </c>
      <c r="O26" s="106">
        <v>23.0</v>
      </c>
      <c r="P26" s="58">
        <f t="shared" si="1"/>
        <v>76</v>
      </c>
    </row>
    <row r="27" ht="14.25" customHeight="1">
      <c r="A27" s="107">
        <v>26.0</v>
      </c>
      <c r="B27" s="101"/>
      <c r="C27" s="102">
        <v>0.0</v>
      </c>
      <c r="D27" s="102">
        <v>34.0</v>
      </c>
      <c r="E27" s="102">
        <v>0.0</v>
      </c>
      <c r="F27" s="102">
        <v>0.0</v>
      </c>
      <c r="G27" s="102">
        <v>7.0</v>
      </c>
      <c r="H27" s="102">
        <v>0.0</v>
      </c>
      <c r="I27" s="102">
        <v>0.0</v>
      </c>
      <c r="J27" s="102">
        <v>0.0</v>
      </c>
      <c r="K27" s="102">
        <v>1.0</v>
      </c>
      <c r="L27" s="102">
        <v>0.0</v>
      </c>
      <c r="M27" s="102">
        <v>0.0</v>
      </c>
      <c r="N27" s="102">
        <v>0.0</v>
      </c>
      <c r="O27" s="102">
        <v>27.0</v>
      </c>
      <c r="P27" s="58">
        <f t="shared" si="1"/>
        <v>69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58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58">
        <f t="shared" si="1"/>
        <v>0</v>
      </c>
    </row>
    <row r="30" ht="14.25" customHeight="1">
      <c r="A30" s="107">
        <v>29.0</v>
      </c>
      <c r="B30" s="101"/>
      <c r="C30" s="102">
        <v>0.0</v>
      </c>
      <c r="D30" s="102">
        <v>87.0</v>
      </c>
      <c r="E30" s="102">
        <v>10.0</v>
      </c>
      <c r="F30" s="102">
        <v>0.0</v>
      </c>
      <c r="G30" s="102">
        <v>9.0</v>
      </c>
      <c r="H30" s="102">
        <v>0.0</v>
      </c>
      <c r="I30" s="102">
        <v>0.0</v>
      </c>
      <c r="J30" s="102">
        <v>3.0</v>
      </c>
      <c r="K30" s="102">
        <v>0.0</v>
      </c>
      <c r="L30" s="102">
        <v>0.0</v>
      </c>
      <c r="M30" s="102">
        <v>46.0</v>
      </c>
      <c r="N30" s="102">
        <v>3.0</v>
      </c>
      <c r="O30" s="102">
        <v>38.0</v>
      </c>
      <c r="P30" s="58">
        <f t="shared" si="1"/>
        <v>150</v>
      </c>
    </row>
    <row r="31" ht="14.25" customHeight="1">
      <c r="A31" s="107">
        <v>30.0</v>
      </c>
      <c r="B31" s="103"/>
      <c r="C31" s="106">
        <v>0.0</v>
      </c>
      <c r="D31" s="106">
        <v>19.0</v>
      </c>
      <c r="E31" s="106">
        <v>3.0</v>
      </c>
      <c r="F31" s="106">
        <v>0.0</v>
      </c>
      <c r="G31" s="106">
        <v>4.0</v>
      </c>
      <c r="H31" s="106">
        <v>0.0</v>
      </c>
      <c r="I31" s="106">
        <v>0.0</v>
      </c>
      <c r="J31" s="106">
        <v>0.0</v>
      </c>
      <c r="K31" s="106">
        <v>6.0</v>
      </c>
      <c r="L31" s="106">
        <v>0.0</v>
      </c>
      <c r="M31" s="106">
        <v>0.0</v>
      </c>
      <c r="N31" s="106">
        <v>0.0</v>
      </c>
      <c r="O31" s="106">
        <v>21.0</v>
      </c>
      <c r="P31" s="58">
        <f t="shared" si="1"/>
        <v>53</v>
      </c>
    </row>
    <row r="32" ht="14.25" customHeight="1">
      <c r="A32" s="80">
        <v>31.0</v>
      </c>
      <c r="B32" s="111"/>
      <c r="C32" s="112">
        <v>0.0</v>
      </c>
      <c r="D32" s="112">
        <v>23.0</v>
      </c>
      <c r="E32" s="112">
        <v>2.0</v>
      </c>
      <c r="F32" s="112">
        <v>0.0</v>
      </c>
      <c r="G32" s="112">
        <v>1.0</v>
      </c>
      <c r="H32" s="112">
        <v>0.0</v>
      </c>
      <c r="I32" s="112">
        <v>0.0</v>
      </c>
      <c r="J32" s="112">
        <v>0.0</v>
      </c>
      <c r="K32" s="112">
        <v>7.0</v>
      </c>
      <c r="L32" s="112">
        <v>0.0</v>
      </c>
      <c r="M32" s="112">
        <v>0.0</v>
      </c>
      <c r="N32" s="112">
        <v>3.0</v>
      </c>
      <c r="O32" s="112">
        <v>12.0</v>
      </c>
      <c r="P32" s="58">
        <f t="shared" si="1"/>
        <v>48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1397</v>
      </c>
      <c r="E34" s="89">
        <f t="shared" si="2"/>
        <v>116</v>
      </c>
      <c r="F34" s="89">
        <f t="shared" si="2"/>
        <v>0</v>
      </c>
      <c r="G34" s="89">
        <f t="shared" si="2"/>
        <v>231</v>
      </c>
      <c r="H34" s="89">
        <f t="shared" si="2"/>
        <v>0</v>
      </c>
      <c r="I34" s="89">
        <f t="shared" si="2"/>
        <v>21</v>
      </c>
      <c r="J34" s="89">
        <f t="shared" si="2"/>
        <v>14</v>
      </c>
      <c r="K34" s="89">
        <f t="shared" si="2"/>
        <v>62</v>
      </c>
      <c r="L34" s="89">
        <f t="shared" si="2"/>
        <v>0</v>
      </c>
      <c r="M34" s="89">
        <f t="shared" si="2"/>
        <v>2486</v>
      </c>
      <c r="N34" s="89">
        <f t="shared" si="2"/>
        <v>27</v>
      </c>
      <c r="O34" s="89">
        <f t="shared" si="2"/>
        <v>696</v>
      </c>
      <c r="P34" s="89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813</v>
      </c>
      <c r="B1" s="51" t="s">
        <v>2</v>
      </c>
      <c r="C1" s="51" t="s">
        <v>4</v>
      </c>
      <c r="D1" s="52" t="s">
        <v>23</v>
      </c>
      <c r="E1" s="51" t="s">
        <v>5</v>
      </c>
      <c r="F1" s="52" t="s">
        <v>381</v>
      </c>
      <c r="G1" s="52" t="s">
        <v>481</v>
      </c>
      <c r="H1" s="52" t="s">
        <v>482</v>
      </c>
      <c r="I1" s="52" t="s">
        <v>483</v>
      </c>
      <c r="J1" s="52" t="s">
        <v>506</v>
      </c>
      <c r="K1" s="52" t="s">
        <v>507</v>
      </c>
      <c r="L1" s="52" t="s">
        <v>508</v>
      </c>
      <c r="M1" s="52" t="s">
        <v>554</v>
      </c>
      <c r="N1" s="52" t="s">
        <v>749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18.0</v>
      </c>
      <c r="E2" s="68">
        <v>4.0</v>
      </c>
      <c r="F2" s="68">
        <v>0.0</v>
      </c>
      <c r="G2" s="68">
        <v>8.0</v>
      </c>
      <c r="H2" s="68">
        <v>0.0</v>
      </c>
      <c r="I2" s="68">
        <v>2.0</v>
      </c>
      <c r="J2" s="68">
        <v>0.0</v>
      </c>
      <c r="K2" s="68">
        <v>9.0</v>
      </c>
      <c r="L2" s="68">
        <v>0.0</v>
      </c>
      <c r="M2" s="68">
        <v>1712.0</v>
      </c>
      <c r="N2" s="68">
        <v>0.0</v>
      </c>
      <c r="O2" s="68">
        <v>20.0</v>
      </c>
      <c r="P2" s="58">
        <f t="shared" ref="P2:P33" si="1">C2+D2+E2+F2+G2+H2+I2+J2+K2+L2+N2+O2</f>
        <v>61</v>
      </c>
    </row>
    <row r="3" ht="14.25" customHeight="1">
      <c r="A3" s="55">
        <v>2.0</v>
      </c>
      <c r="B3" s="99"/>
      <c r="C3" s="68">
        <v>0.0</v>
      </c>
      <c r="D3" s="68">
        <v>17.0</v>
      </c>
      <c r="E3" s="68">
        <v>6.0</v>
      </c>
      <c r="F3" s="68">
        <v>0.0</v>
      </c>
      <c r="G3" s="68">
        <v>4.0</v>
      </c>
      <c r="H3" s="68">
        <v>52.0</v>
      </c>
      <c r="I3" s="68">
        <v>2.0</v>
      </c>
      <c r="J3" s="68">
        <v>0.0</v>
      </c>
      <c r="K3" s="68">
        <v>16.0</v>
      </c>
      <c r="L3" s="68">
        <v>0.0</v>
      </c>
      <c r="M3" s="68">
        <v>3.0</v>
      </c>
      <c r="N3" s="68">
        <v>0.0</v>
      </c>
      <c r="O3" s="68">
        <v>37.0</v>
      </c>
      <c r="P3" s="58">
        <f t="shared" si="1"/>
        <v>134</v>
      </c>
    </row>
    <row r="4" ht="14.25" customHeight="1">
      <c r="A4" s="114">
        <v>3.0</v>
      </c>
      <c r="B4" s="103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58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8">
        <f t="shared" si="1"/>
        <v>0</v>
      </c>
    </row>
    <row r="6" ht="14.25" customHeight="1">
      <c r="A6" s="107">
        <v>5.0</v>
      </c>
      <c r="B6" s="96"/>
      <c r="C6" s="95">
        <v>0.0</v>
      </c>
      <c r="D6" s="95">
        <v>47.0</v>
      </c>
      <c r="E6" s="95">
        <v>10.0</v>
      </c>
      <c r="F6" s="95">
        <v>0.0</v>
      </c>
      <c r="G6" s="95">
        <v>12.0</v>
      </c>
      <c r="H6" s="95">
        <v>70.0</v>
      </c>
      <c r="I6" s="95">
        <v>2.0</v>
      </c>
      <c r="J6" s="95">
        <v>1.0</v>
      </c>
      <c r="K6" s="95">
        <v>34.0</v>
      </c>
      <c r="L6" s="95">
        <v>0.0</v>
      </c>
      <c r="M6" s="95">
        <v>3.0</v>
      </c>
      <c r="N6" s="95">
        <v>4.0</v>
      </c>
      <c r="O6" s="95">
        <v>56.0</v>
      </c>
      <c r="P6" s="58">
        <f t="shared" si="1"/>
        <v>236</v>
      </c>
    </row>
    <row r="7" ht="14.25" customHeight="1">
      <c r="A7" s="107">
        <v>6.0</v>
      </c>
      <c r="B7" s="95"/>
      <c r="C7" s="95">
        <v>0.0</v>
      </c>
      <c r="D7" s="95">
        <v>21.0</v>
      </c>
      <c r="E7" s="95">
        <v>3.0</v>
      </c>
      <c r="F7" s="95">
        <v>0.0</v>
      </c>
      <c r="G7" s="95">
        <v>2.0</v>
      </c>
      <c r="H7" s="95">
        <v>17.0</v>
      </c>
      <c r="I7" s="95">
        <v>2.0</v>
      </c>
      <c r="J7" s="95">
        <v>1.0</v>
      </c>
      <c r="K7" s="95">
        <v>1.0</v>
      </c>
      <c r="L7" s="95">
        <v>0.0</v>
      </c>
      <c r="M7" s="95">
        <v>11.0</v>
      </c>
      <c r="N7" s="95">
        <v>0.0</v>
      </c>
      <c r="O7" s="95">
        <v>6.0</v>
      </c>
      <c r="P7" s="58">
        <f t="shared" si="1"/>
        <v>53</v>
      </c>
    </row>
    <row r="8" ht="14.25" customHeight="1">
      <c r="A8" s="107">
        <v>7.0</v>
      </c>
      <c r="B8" s="95"/>
      <c r="C8" s="95">
        <v>0.0</v>
      </c>
      <c r="D8" s="95">
        <v>35.0</v>
      </c>
      <c r="E8" s="95">
        <v>10.0</v>
      </c>
      <c r="F8" s="95">
        <v>0.0</v>
      </c>
      <c r="G8" s="95">
        <v>1.0</v>
      </c>
      <c r="H8" s="95">
        <v>33.0</v>
      </c>
      <c r="I8" s="95">
        <v>0.0</v>
      </c>
      <c r="J8" s="95">
        <v>0.0</v>
      </c>
      <c r="K8" s="95">
        <v>6.0</v>
      </c>
      <c r="L8" s="95">
        <v>0.0</v>
      </c>
      <c r="M8" s="95">
        <v>13.0</v>
      </c>
      <c r="N8" s="95">
        <v>3.0</v>
      </c>
      <c r="O8" s="95">
        <v>8.0</v>
      </c>
      <c r="P8" s="58">
        <f t="shared" si="1"/>
        <v>96</v>
      </c>
    </row>
    <row r="9" ht="14.25" customHeight="1">
      <c r="A9" s="107">
        <v>8.0</v>
      </c>
      <c r="B9" s="95"/>
      <c r="C9" s="95">
        <v>0.0</v>
      </c>
      <c r="D9" s="95">
        <v>51.0</v>
      </c>
      <c r="E9" s="95">
        <v>2.0</v>
      </c>
      <c r="F9" s="95">
        <v>0.0</v>
      </c>
      <c r="G9" s="95">
        <v>1.0</v>
      </c>
      <c r="H9" s="95">
        <v>25.0</v>
      </c>
      <c r="I9" s="95">
        <v>0.0</v>
      </c>
      <c r="J9" s="95">
        <v>0.0</v>
      </c>
      <c r="K9" s="95">
        <v>2.0</v>
      </c>
      <c r="L9" s="95">
        <v>0.0</v>
      </c>
      <c r="M9" s="95">
        <v>0.0</v>
      </c>
      <c r="N9" s="95">
        <v>1.0</v>
      </c>
      <c r="O9" s="95">
        <v>13.0</v>
      </c>
      <c r="P9" s="58">
        <f t="shared" si="1"/>
        <v>95</v>
      </c>
    </row>
    <row r="10" ht="14.25" customHeight="1">
      <c r="A10" s="107">
        <v>9.0</v>
      </c>
      <c r="B10" s="104"/>
      <c r="C10" s="105">
        <v>0.0</v>
      </c>
      <c r="D10" s="105">
        <v>51.0</v>
      </c>
      <c r="E10" s="105">
        <v>4.0</v>
      </c>
      <c r="F10" s="105">
        <v>0.0</v>
      </c>
      <c r="G10" s="105">
        <v>4.0</v>
      </c>
      <c r="H10" s="105">
        <v>18.0</v>
      </c>
      <c r="I10" s="105">
        <v>1.0</v>
      </c>
      <c r="J10" s="105">
        <v>0.0</v>
      </c>
      <c r="K10" s="105">
        <v>10.0</v>
      </c>
      <c r="L10" s="105">
        <v>0.0</v>
      </c>
      <c r="M10" s="105">
        <v>0.0</v>
      </c>
      <c r="N10" s="105">
        <v>1.0</v>
      </c>
      <c r="O10" s="105">
        <v>40.0</v>
      </c>
      <c r="P10" s="58">
        <f t="shared" si="1"/>
        <v>129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58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8">
        <f t="shared" si="1"/>
        <v>0</v>
      </c>
    </row>
    <row r="13" ht="14.25" customHeight="1">
      <c r="A13" s="107">
        <v>12.0</v>
      </c>
      <c r="B13" s="101"/>
      <c r="C13" s="106">
        <v>0.0</v>
      </c>
      <c r="D13" s="106">
        <v>99.0</v>
      </c>
      <c r="E13" s="106">
        <v>16.0</v>
      </c>
      <c r="F13" s="106">
        <v>0.0</v>
      </c>
      <c r="G13" s="106">
        <v>9.0</v>
      </c>
      <c r="H13" s="106">
        <v>57.0</v>
      </c>
      <c r="I13" s="106">
        <v>3.0</v>
      </c>
      <c r="J13" s="106">
        <v>2.0</v>
      </c>
      <c r="K13" s="106">
        <v>4.0</v>
      </c>
      <c r="L13" s="106">
        <v>0.0</v>
      </c>
      <c r="M13" s="106">
        <v>0.0</v>
      </c>
      <c r="N13" s="106">
        <v>0.0</v>
      </c>
      <c r="O13" s="106">
        <v>63.0</v>
      </c>
      <c r="P13" s="58">
        <f t="shared" si="1"/>
        <v>253</v>
      </c>
    </row>
    <row r="14" ht="14.25" customHeight="1">
      <c r="A14" s="107">
        <v>13.0</v>
      </c>
      <c r="B14" s="101"/>
      <c r="C14" s="102">
        <v>0.0</v>
      </c>
      <c r="D14" s="102">
        <v>40.0</v>
      </c>
      <c r="E14" s="102">
        <v>6.0</v>
      </c>
      <c r="F14" s="102">
        <v>0.0</v>
      </c>
      <c r="G14" s="102">
        <v>4.0</v>
      </c>
      <c r="H14" s="102">
        <v>12.0</v>
      </c>
      <c r="I14" s="102">
        <v>0.0</v>
      </c>
      <c r="J14" s="102">
        <v>0.0</v>
      </c>
      <c r="K14" s="102">
        <v>2.0</v>
      </c>
      <c r="L14" s="102">
        <v>0.0</v>
      </c>
      <c r="M14" s="102">
        <v>0.0</v>
      </c>
      <c r="N14" s="102">
        <v>1.0</v>
      </c>
      <c r="O14" s="102">
        <v>20.0</v>
      </c>
      <c r="P14" s="58">
        <f t="shared" si="1"/>
        <v>85</v>
      </c>
    </row>
    <row r="15" ht="14.25" customHeight="1">
      <c r="A15" s="107">
        <v>14.0</v>
      </c>
      <c r="B15" s="101"/>
      <c r="C15" s="102">
        <v>0.0</v>
      </c>
      <c r="D15" s="102">
        <v>22.0</v>
      </c>
      <c r="E15" s="102">
        <v>9.0</v>
      </c>
      <c r="F15" s="102">
        <v>0.0</v>
      </c>
      <c r="G15" s="102">
        <v>4.0</v>
      </c>
      <c r="H15" s="102">
        <v>28.0</v>
      </c>
      <c r="I15" s="102">
        <v>0.0</v>
      </c>
      <c r="J15" s="102">
        <v>0.0</v>
      </c>
      <c r="K15" s="102">
        <v>1.0</v>
      </c>
      <c r="L15" s="102">
        <v>0.0</v>
      </c>
      <c r="M15" s="102">
        <v>16.0</v>
      </c>
      <c r="N15" s="102">
        <v>0.0</v>
      </c>
      <c r="O15" s="102">
        <v>30.0</v>
      </c>
      <c r="P15" s="58">
        <f t="shared" si="1"/>
        <v>94</v>
      </c>
    </row>
    <row r="16" ht="14.25" customHeight="1">
      <c r="A16" s="107">
        <v>15.0</v>
      </c>
      <c r="B16" s="101"/>
      <c r="C16" s="102">
        <v>0.0</v>
      </c>
      <c r="D16" s="102">
        <v>29.0</v>
      </c>
      <c r="E16" s="102">
        <v>2.0</v>
      </c>
      <c r="F16" s="102">
        <v>0.0</v>
      </c>
      <c r="G16" s="102">
        <v>3.0</v>
      </c>
      <c r="H16" s="102">
        <v>11.0</v>
      </c>
      <c r="I16" s="102">
        <v>0.0</v>
      </c>
      <c r="J16" s="102">
        <v>0.0</v>
      </c>
      <c r="K16" s="102">
        <v>0.0</v>
      </c>
      <c r="L16" s="102">
        <v>0.0</v>
      </c>
      <c r="M16" s="102">
        <v>2151.0</v>
      </c>
      <c r="N16" s="102">
        <v>1.0</v>
      </c>
      <c r="O16" s="102">
        <v>8.0</v>
      </c>
      <c r="P16" s="58">
        <f t="shared" si="1"/>
        <v>54</v>
      </c>
    </row>
    <row r="17" ht="14.25" customHeight="1">
      <c r="A17" s="107">
        <v>16.0</v>
      </c>
      <c r="B17" s="104"/>
      <c r="C17" s="105">
        <v>0.0</v>
      </c>
      <c r="D17" s="105">
        <v>54.0</v>
      </c>
      <c r="E17" s="105">
        <v>3.0</v>
      </c>
      <c r="F17" s="105">
        <v>0.0</v>
      </c>
      <c r="G17" s="105">
        <v>4.0</v>
      </c>
      <c r="H17" s="105">
        <v>29.0</v>
      </c>
      <c r="I17" s="105">
        <v>0.0</v>
      </c>
      <c r="J17" s="105">
        <v>1.0</v>
      </c>
      <c r="K17" s="108">
        <v>1.0</v>
      </c>
      <c r="L17" s="105">
        <v>0.0</v>
      </c>
      <c r="M17" s="105">
        <v>30.0</v>
      </c>
      <c r="N17" s="105">
        <v>1.0</v>
      </c>
      <c r="O17" s="105">
        <v>24.0</v>
      </c>
      <c r="P17" s="58">
        <f t="shared" si="1"/>
        <v>117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8"/>
      <c r="L18" s="105"/>
      <c r="M18" s="105"/>
      <c r="N18" s="105"/>
      <c r="O18" s="105"/>
      <c r="P18" s="58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8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58">
        <f t="shared" si="1"/>
        <v>0</v>
      </c>
    </row>
    <row r="21" ht="14.25" customHeight="1">
      <c r="A21" s="107">
        <v>20.0</v>
      </c>
      <c r="B21" s="103"/>
      <c r="C21" s="102">
        <v>0.0</v>
      </c>
      <c r="D21" s="102">
        <v>92.0</v>
      </c>
      <c r="E21" s="102">
        <v>23.0</v>
      </c>
      <c r="F21" s="102">
        <v>0.0</v>
      </c>
      <c r="G21" s="102">
        <v>13.0</v>
      </c>
      <c r="H21" s="102">
        <v>65.0</v>
      </c>
      <c r="I21" s="102">
        <v>5.0</v>
      </c>
      <c r="J21" s="102">
        <v>2.0</v>
      </c>
      <c r="K21" s="102">
        <v>12.0</v>
      </c>
      <c r="L21" s="102">
        <v>0.0</v>
      </c>
      <c r="M21" s="102">
        <v>73.0</v>
      </c>
      <c r="N21" s="102">
        <v>5.0</v>
      </c>
      <c r="O21" s="102">
        <v>40.0</v>
      </c>
      <c r="P21" s="58">
        <f t="shared" si="1"/>
        <v>257</v>
      </c>
    </row>
    <row r="22" ht="14.25" customHeight="1">
      <c r="A22" s="107">
        <v>21.0</v>
      </c>
      <c r="B22" s="101"/>
      <c r="C22" s="102">
        <v>0.0</v>
      </c>
      <c r="D22" s="102">
        <v>20.0</v>
      </c>
      <c r="E22" s="102">
        <v>3.0</v>
      </c>
      <c r="F22" s="102">
        <v>0.0</v>
      </c>
      <c r="G22" s="102">
        <v>4.0</v>
      </c>
      <c r="H22" s="102">
        <v>55.0</v>
      </c>
      <c r="I22" s="102">
        <v>0.0</v>
      </c>
      <c r="J22" s="102">
        <v>1.0</v>
      </c>
      <c r="K22" s="102">
        <v>2.0</v>
      </c>
      <c r="L22" s="102">
        <v>0.0</v>
      </c>
      <c r="M22" s="102">
        <v>0.0</v>
      </c>
      <c r="N22" s="102">
        <v>2.0</v>
      </c>
      <c r="O22" s="102">
        <v>24.0</v>
      </c>
      <c r="P22" s="58">
        <f t="shared" si="1"/>
        <v>111</v>
      </c>
    </row>
    <row r="23" ht="14.25" customHeight="1">
      <c r="A23" s="107">
        <v>22.0</v>
      </c>
      <c r="B23" s="101"/>
      <c r="C23" s="102">
        <v>0.0</v>
      </c>
      <c r="D23" s="102">
        <v>26.0</v>
      </c>
      <c r="E23" s="102">
        <v>1.0</v>
      </c>
      <c r="F23" s="102">
        <v>0.0</v>
      </c>
      <c r="G23" s="102">
        <v>0.0</v>
      </c>
      <c r="H23" s="102">
        <v>41.0</v>
      </c>
      <c r="I23" s="102">
        <v>0.0</v>
      </c>
      <c r="J23" s="102">
        <v>0.0</v>
      </c>
      <c r="K23" s="102">
        <v>2.0</v>
      </c>
      <c r="L23" s="102">
        <v>0.0</v>
      </c>
      <c r="M23" s="102">
        <v>0.0</v>
      </c>
      <c r="N23" s="102">
        <v>0.0</v>
      </c>
      <c r="O23" s="102">
        <v>24.0</v>
      </c>
      <c r="P23" s="58">
        <f t="shared" si="1"/>
        <v>94</v>
      </c>
    </row>
    <row r="24" ht="14.25" customHeight="1">
      <c r="A24" s="107">
        <v>23.0</v>
      </c>
      <c r="B24" s="101"/>
      <c r="C24" s="102">
        <v>0.0</v>
      </c>
      <c r="D24" s="102">
        <v>39.0</v>
      </c>
      <c r="E24" s="102">
        <v>2.0</v>
      </c>
      <c r="F24" s="102">
        <v>0.0</v>
      </c>
      <c r="G24" s="102">
        <v>0.0</v>
      </c>
      <c r="H24" s="102">
        <v>21.0</v>
      </c>
      <c r="I24" s="102">
        <v>0.0</v>
      </c>
      <c r="J24" s="102">
        <v>0.0</v>
      </c>
      <c r="K24" s="102">
        <v>4.0</v>
      </c>
      <c r="L24" s="102">
        <v>0.0</v>
      </c>
      <c r="M24" s="102">
        <v>0.0</v>
      </c>
      <c r="N24" s="102">
        <v>0.0</v>
      </c>
      <c r="O24" s="102">
        <v>17.0</v>
      </c>
      <c r="P24" s="58">
        <f t="shared" si="1"/>
        <v>83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8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8">
        <f t="shared" si="1"/>
        <v>0</v>
      </c>
    </row>
    <row r="27" ht="14.25" customHeight="1">
      <c r="A27" s="107">
        <v>26.0</v>
      </c>
      <c r="B27" s="101"/>
      <c r="C27" s="102">
        <v>0.0</v>
      </c>
      <c r="D27" s="102">
        <v>305.0</v>
      </c>
      <c r="E27" s="102">
        <v>9.0</v>
      </c>
      <c r="F27" s="102">
        <v>0.0</v>
      </c>
      <c r="G27" s="102">
        <v>8.0</v>
      </c>
      <c r="H27" s="102">
        <v>112.0</v>
      </c>
      <c r="I27" s="102">
        <v>0.0</v>
      </c>
      <c r="J27" s="102">
        <v>3.0</v>
      </c>
      <c r="K27" s="102">
        <v>19.0</v>
      </c>
      <c r="L27" s="102">
        <v>0.0</v>
      </c>
      <c r="M27" s="102">
        <v>330.0</v>
      </c>
      <c r="N27" s="102">
        <v>1.0</v>
      </c>
      <c r="O27" s="102">
        <v>34.0</v>
      </c>
      <c r="P27" s="58">
        <f t="shared" si="1"/>
        <v>491</v>
      </c>
    </row>
    <row r="28" ht="14.25" customHeight="1">
      <c r="A28" s="107">
        <v>27.0</v>
      </c>
      <c r="B28" s="104"/>
      <c r="C28" s="102">
        <v>0.0</v>
      </c>
      <c r="D28" s="102">
        <v>55.0</v>
      </c>
      <c r="E28" s="102">
        <v>2.0</v>
      </c>
      <c r="F28" s="102">
        <v>0.0</v>
      </c>
      <c r="G28" s="102">
        <v>2.0</v>
      </c>
      <c r="H28" s="102">
        <v>36.0</v>
      </c>
      <c r="I28" s="102">
        <v>0.0</v>
      </c>
      <c r="J28" s="102">
        <v>0.0</v>
      </c>
      <c r="K28" s="102">
        <v>3.0</v>
      </c>
      <c r="L28" s="102">
        <v>0.0</v>
      </c>
      <c r="M28" s="102">
        <v>0.0</v>
      </c>
      <c r="N28" s="102">
        <v>1.0</v>
      </c>
      <c r="O28" s="102">
        <v>11.0</v>
      </c>
      <c r="P28" s="58">
        <f t="shared" si="1"/>
        <v>110</v>
      </c>
    </row>
    <row r="29" ht="14.25" customHeight="1">
      <c r="A29" s="107">
        <v>28.0</v>
      </c>
      <c r="B29" s="101"/>
      <c r="C29" s="102">
        <v>0.0</v>
      </c>
      <c r="D29" s="102">
        <v>29.0</v>
      </c>
      <c r="E29" s="102">
        <v>7.0</v>
      </c>
      <c r="F29" s="102">
        <v>0.0</v>
      </c>
      <c r="G29" s="102">
        <v>3.0</v>
      </c>
      <c r="H29" s="102">
        <v>52.0</v>
      </c>
      <c r="I29" s="102">
        <v>0.0</v>
      </c>
      <c r="J29" s="102">
        <v>4.0</v>
      </c>
      <c r="K29" s="102">
        <v>23.0</v>
      </c>
      <c r="L29" s="102">
        <v>0.0</v>
      </c>
      <c r="M29" s="102">
        <v>0.0</v>
      </c>
      <c r="N29" s="117">
        <v>0.0</v>
      </c>
      <c r="O29" s="117">
        <v>9.0</v>
      </c>
      <c r="P29" s="58">
        <f t="shared" si="1"/>
        <v>127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58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8">
        <f t="shared" si="1"/>
        <v>0</v>
      </c>
    </row>
    <row r="32" ht="14.25" customHeight="1">
      <c r="A32" s="80">
        <v>31.0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58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58">
        <f t="shared" si="1"/>
        <v>0</v>
      </c>
    </row>
    <row r="34" ht="28.5" customHeight="1">
      <c r="A34" s="87" t="s">
        <v>61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1050</v>
      </c>
      <c r="E34" s="89">
        <f t="shared" si="2"/>
        <v>122</v>
      </c>
      <c r="F34" s="89">
        <f t="shared" si="2"/>
        <v>0</v>
      </c>
      <c r="G34" s="89">
        <f t="shared" si="2"/>
        <v>86</v>
      </c>
      <c r="H34" s="89">
        <f t="shared" si="2"/>
        <v>734</v>
      </c>
      <c r="I34" s="89">
        <f t="shared" si="2"/>
        <v>17</v>
      </c>
      <c r="J34" s="89">
        <f t="shared" si="2"/>
        <v>15</v>
      </c>
      <c r="K34" s="89">
        <f t="shared" si="2"/>
        <v>151</v>
      </c>
      <c r="L34" s="89">
        <f t="shared" si="2"/>
        <v>0</v>
      </c>
      <c r="M34" s="89">
        <f t="shared" si="2"/>
        <v>4342</v>
      </c>
      <c r="N34" s="89">
        <f t="shared" si="2"/>
        <v>21</v>
      </c>
      <c r="O34" s="89">
        <f t="shared" si="2"/>
        <v>484</v>
      </c>
      <c r="P34" s="89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8.14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8" width="20.14"/>
  </cols>
  <sheetData>
    <row r="1" ht="12.75" customHeight="1">
      <c r="A1" s="118" t="s">
        <v>814</v>
      </c>
      <c r="F1" s="119" t="s">
        <v>815</v>
      </c>
      <c r="G1" s="119"/>
      <c r="H1" s="120"/>
      <c r="I1" s="119"/>
      <c r="J1" s="121"/>
      <c r="K1" s="121"/>
      <c r="L1" s="121"/>
      <c r="M1" s="119"/>
      <c r="N1" s="121"/>
      <c r="O1" s="121"/>
      <c r="P1" s="122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19"/>
      <c r="AK1" s="121"/>
      <c r="AL1" s="121"/>
    </row>
    <row r="2" ht="12.75" customHeight="1">
      <c r="F2" s="119"/>
      <c r="G2" s="119"/>
      <c r="H2" s="119"/>
      <c r="I2" s="119"/>
      <c r="J2" s="121"/>
      <c r="K2" s="121"/>
      <c r="L2" s="121"/>
      <c r="M2" s="119"/>
      <c r="N2" s="121"/>
      <c r="O2" s="121"/>
      <c r="P2" s="122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19"/>
      <c r="AK2" s="121"/>
      <c r="AL2" s="121"/>
    </row>
    <row r="3" ht="12.75" customHeight="1">
      <c r="F3" s="124"/>
      <c r="G3" s="124"/>
      <c r="H3" s="124"/>
      <c r="I3" s="128"/>
      <c r="J3" s="124"/>
      <c r="K3" s="124"/>
      <c r="L3" s="124"/>
      <c r="M3" s="128"/>
      <c r="N3" s="124"/>
      <c r="O3" s="124"/>
      <c r="P3" s="130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/>
      <c r="AK3" s="121"/>
      <c r="AL3" s="121"/>
    </row>
    <row r="4" ht="18.75" customHeight="1">
      <c r="A4" s="132"/>
      <c r="B4" s="133"/>
      <c r="C4" s="133"/>
      <c r="D4" s="135" t="s">
        <v>821</v>
      </c>
      <c r="E4" s="138"/>
      <c r="F4" s="140" t="s">
        <v>826</v>
      </c>
      <c r="AK4" s="142"/>
      <c r="AL4" s="143"/>
    </row>
    <row r="5" ht="18.75" customHeight="1">
      <c r="A5" s="144" t="s">
        <v>829</v>
      </c>
      <c r="B5" s="146" t="s">
        <v>830</v>
      </c>
      <c r="C5" s="133" t="s">
        <v>818</v>
      </c>
      <c r="D5" s="148"/>
      <c r="E5" s="138" t="s">
        <v>831</v>
      </c>
      <c r="F5" s="150">
        <v>1.0</v>
      </c>
      <c r="G5" s="150">
        <v>2.0</v>
      </c>
      <c r="H5" s="150">
        <v>3.0</v>
      </c>
      <c r="I5" s="150">
        <v>4.0</v>
      </c>
      <c r="J5" s="152">
        <v>5.0</v>
      </c>
      <c r="K5" s="152">
        <v>6.0</v>
      </c>
      <c r="L5" s="154">
        <v>7.0</v>
      </c>
      <c r="M5" s="150">
        <v>8.0</v>
      </c>
      <c r="N5" s="152">
        <v>9.0</v>
      </c>
      <c r="O5" s="152">
        <v>10.0</v>
      </c>
      <c r="P5" s="152">
        <v>11.0</v>
      </c>
      <c r="Q5" s="152">
        <v>12.0</v>
      </c>
      <c r="R5" s="152">
        <v>13.0</v>
      </c>
      <c r="S5" s="152">
        <v>14.0</v>
      </c>
      <c r="T5" s="152">
        <v>15.0</v>
      </c>
      <c r="U5" s="152">
        <v>16.0</v>
      </c>
      <c r="V5" s="152">
        <v>17.0</v>
      </c>
      <c r="W5" s="152">
        <v>18.0</v>
      </c>
      <c r="X5" s="152">
        <v>19.0</v>
      </c>
      <c r="Y5" s="152">
        <v>20.0</v>
      </c>
      <c r="Z5" s="152">
        <v>21.0</v>
      </c>
      <c r="AA5" s="152">
        <v>22.0</v>
      </c>
      <c r="AB5" s="152">
        <v>23.0</v>
      </c>
      <c r="AC5" s="152">
        <v>24.0</v>
      </c>
      <c r="AD5" s="152">
        <v>25.0</v>
      </c>
      <c r="AE5" s="152">
        <v>26.0</v>
      </c>
      <c r="AF5" s="152">
        <v>27.0</v>
      </c>
      <c r="AG5" s="152">
        <v>28.0</v>
      </c>
      <c r="AH5" s="152">
        <v>29.0</v>
      </c>
      <c r="AI5" s="152">
        <v>30.0</v>
      </c>
      <c r="AJ5" s="150">
        <v>31.0</v>
      </c>
      <c r="AK5" s="156" t="s">
        <v>835</v>
      </c>
      <c r="AL5" s="143"/>
    </row>
    <row r="6" ht="14.25" customHeight="1">
      <c r="A6" s="157" t="s">
        <v>838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9"/>
    </row>
    <row r="7" ht="20.25" customHeight="1">
      <c r="A7" s="160" t="s">
        <v>841</v>
      </c>
      <c r="B7" s="160" t="s">
        <v>845</v>
      </c>
      <c r="C7" s="160" t="s">
        <v>846</v>
      </c>
      <c r="D7" s="161">
        <v>1887.0</v>
      </c>
      <c r="E7" s="163">
        <f t="shared" ref="E7:E49" si="1">D7+AK7-F7-G7-H7-I7-J7-K7-L7-M7-N7-O7-P7-Q7-R7-S7-T7-U7-V7-W7-X7-Y7-Z7-AA7-AB7-AC7-AD7-AE7-AF7-AG7-AH7-AI7-AJ7</f>
        <v>11804</v>
      </c>
      <c r="F7" s="164">
        <v>1.0</v>
      </c>
      <c r="G7" s="164"/>
      <c r="H7" s="164"/>
      <c r="I7" s="164"/>
      <c r="J7" s="164">
        <v>5.0</v>
      </c>
      <c r="K7" s="164">
        <v>1.0</v>
      </c>
      <c r="L7" s="164">
        <v>1.0</v>
      </c>
      <c r="M7" s="164">
        <v>1.0</v>
      </c>
      <c r="N7" s="164">
        <v>5.0</v>
      </c>
      <c r="O7" s="164"/>
      <c r="P7" s="164"/>
      <c r="Q7" s="164">
        <v>4.0</v>
      </c>
      <c r="R7" s="164">
        <v>4.0</v>
      </c>
      <c r="S7" s="164">
        <v>44.0</v>
      </c>
      <c r="T7" s="165">
        <v>3.0</v>
      </c>
      <c r="U7" s="165">
        <v>1.0</v>
      </c>
      <c r="V7" s="165"/>
      <c r="W7" s="164"/>
      <c r="X7" s="164"/>
      <c r="Y7" s="164">
        <v>9.0</v>
      </c>
      <c r="Z7" s="164">
        <v>2.0</v>
      </c>
      <c r="AA7" s="165"/>
      <c r="AB7" s="164">
        <v>1.0</v>
      </c>
      <c r="AC7" s="164"/>
      <c r="AD7" s="164"/>
      <c r="AE7" s="166">
        <v>2.0</v>
      </c>
      <c r="AF7" s="164">
        <v>4.0</v>
      </c>
      <c r="AG7" s="164">
        <v>3.0</v>
      </c>
      <c r="AH7" s="164"/>
      <c r="AI7" s="164"/>
      <c r="AJ7" s="164"/>
      <c r="AK7" s="167">
        <v>10008.0</v>
      </c>
      <c r="AL7" s="159"/>
    </row>
    <row r="8" ht="14.25" customHeight="1">
      <c r="A8" s="160" t="s">
        <v>841</v>
      </c>
      <c r="B8" s="160" t="s">
        <v>862</v>
      </c>
      <c r="C8" s="160" t="s">
        <v>863</v>
      </c>
      <c r="D8" s="168">
        <v>413.0</v>
      </c>
      <c r="E8" s="163">
        <f t="shared" si="1"/>
        <v>342</v>
      </c>
      <c r="F8" s="164">
        <v>65.0</v>
      </c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>
        <v>6.0</v>
      </c>
      <c r="T8" s="165"/>
      <c r="U8" s="165"/>
      <c r="V8" s="165"/>
      <c r="W8" s="164"/>
      <c r="X8" s="164"/>
      <c r="Y8" s="164"/>
      <c r="Z8" s="164"/>
      <c r="AA8" s="165"/>
      <c r="AB8" s="164"/>
      <c r="AC8" s="164"/>
      <c r="AD8" s="166"/>
      <c r="AE8" s="165"/>
      <c r="AF8" s="164"/>
      <c r="AG8" s="164"/>
      <c r="AH8" s="164"/>
      <c r="AI8" s="164"/>
      <c r="AJ8" s="164"/>
      <c r="AK8" s="167"/>
      <c r="AL8" s="159"/>
    </row>
    <row r="9" ht="14.25" customHeight="1">
      <c r="A9" s="160" t="s">
        <v>870</v>
      </c>
      <c r="B9" s="169" t="s">
        <v>871</v>
      </c>
      <c r="C9" s="169" t="s">
        <v>873</v>
      </c>
      <c r="D9" s="168">
        <v>8736.0</v>
      </c>
      <c r="E9" s="163">
        <f t="shared" si="1"/>
        <v>8251</v>
      </c>
      <c r="F9" s="170">
        <v>2.0</v>
      </c>
      <c r="G9" s="170">
        <v>1.0</v>
      </c>
      <c r="H9" s="170"/>
      <c r="I9" s="170"/>
      <c r="J9" s="170">
        <v>25.0</v>
      </c>
      <c r="K9" s="170">
        <v>4.0</v>
      </c>
      <c r="L9" s="170">
        <v>10.0</v>
      </c>
      <c r="M9" s="170">
        <v>5.0</v>
      </c>
      <c r="N9" s="170">
        <v>3.0</v>
      </c>
      <c r="O9" s="170"/>
      <c r="P9" s="170"/>
      <c r="Q9" s="170">
        <v>18.0</v>
      </c>
      <c r="R9" s="170">
        <v>2.0</v>
      </c>
      <c r="S9" s="170">
        <v>18.0</v>
      </c>
      <c r="T9" s="172">
        <v>299.0</v>
      </c>
      <c r="U9" s="172"/>
      <c r="V9" s="165"/>
      <c r="W9" s="170"/>
      <c r="X9" s="170"/>
      <c r="Y9" s="170">
        <v>22.0</v>
      </c>
      <c r="Z9" s="170">
        <v>22.0</v>
      </c>
      <c r="AA9" s="165">
        <v>8.0</v>
      </c>
      <c r="AB9" s="170">
        <v>11.0</v>
      </c>
      <c r="AC9" s="170"/>
      <c r="AD9" s="174"/>
      <c r="AE9" s="165">
        <v>27.0</v>
      </c>
      <c r="AF9" s="170">
        <v>7.0</v>
      </c>
      <c r="AG9" s="170">
        <v>1.0</v>
      </c>
      <c r="AH9" s="170"/>
      <c r="AI9" s="170"/>
      <c r="AJ9" s="170"/>
      <c r="AK9" s="175"/>
      <c r="AL9" s="177"/>
    </row>
    <row r="10" ht="14.25" customHeight="1">
      <c r="A10" s="160" t="s">
        <v>841</v>
      </c>
      <c r="B10" s="160" t="s">
        <v>877</v>
      </c>
      <c r="C10" s="160" t="s">
        <v>878</v>
      </c>
      <c r="D10" s="168">
        <v>62.0</v>
      </c>
      <c r="E10" s="163">
        <f t="shared" si="1"/>
        <v>20</v>
      </c>
      <c r="F10" s="164">
        <v>11.0</v>
      </c>
      <c r="G10" s="164">
        <v>4.0</v>
      </c>
      <c r="H10" s="164"/>
      <c r="I10" s="164"/>
      <c r="J10" s="164">
        <v>3.0</v>
      </c>
      <c r="K10" s="164">
        <v>1.0</v>
      </c>
      <c r="L10" s="164"/>
      <c r="M10" s="164"/>
      <c r="N10" s="164"/>
      <c r="O10" s="164"/>
      <c r="P10" s="164"/>
      <c r="Q10" s="164">
        <v>1.0</v>
      </c>
      <c r="R10" s="164"/>
      <c r="S10" s="164">
        <v>4.0</v>
      </c>
      <c r="T10" s="165"/>
      <c r="U10" s="165"/>
      <c r="V10" s="165"/>
      <c r="W10" s="164"/>
      <c r="X10" s="164"/>
      <c r="Y10" s="164">
        <v>8.0</v>
      </c>
      <c r="Z10" s="164">
        <v>3.0</v>
      </c>
      <c r="AA10" s="165"/>
      <c r="AB10" s="164"/>
      <c r="AC10" s="164"/>
      <c r="AD10" s="166"/>
      <c r="AE10" s="165">
        <v>4.0</v>
      </c>
      <c r="AF10" s="164"/>
      <c r="AG10" s="164">
        <v>3.0</v>
      </c>
      <c r="AH10" s="164"/>
      <c r="AI10" s="164"/>
      <c r="AJ10" s="164"/>
      <c r="AK10" s="167"/>
      <c r="AL10" s="159"/>
    </row>
    <row r="11" ht="14.25" customHeight="1">
      <c r="A11" s="160" t="s">
        <v>841</v>
      </c>
      <c r="B11" s="160" t="s">
        <v>881</v>
      </c>
      <c r="C11" s="160" t="s">
        <v>882</v>
      </c>
      <c r="D11" s="168">
        <v>5780.0</v>
      </c>
      <c r="E11" s="163">
        <f t="shared" si="1"/>
        <v>9296</v>
      </c>
      <c r="F11" s="164">
        <v>266.0</v>
      </c>
      <c r="G11" s="164">
        <v>16.0</v>
      </c>
      <c r="H11" s="164"/>
      <c r="I11" s="164"/>
      <c r="J11" s="164">
        <v>96.0</v>
      </c>
      <c r="K11" s="164">
        <v>36.0</v>
      </c>
      <c r="L11" s="164">
        <v>51.0</v>
      </c>
      <c r="M11" s="164">
        <v>111.0</v>
      </c>
      <c r="N11" s="164">
        <v>91.0</v>
      </c>
      <c r="O11" s="164"/>
      <c r="P11" s="164"/>
      <c r="Q11" s="164">
        <v>80.0</v>
      </c>
      <c r="R11" s="164">
        <v>31.0</v>
      </c>
      <c r="S11" s="164">
        <v>45.0</v>
      </c>
      <c r="T11" s="165">
        <v>297.0</v>
      </c>
      <c r="U11" s="165">
        <v>1.0</v>
      </c>
      <c r="V11" s="165"/>
      <c r="W11" s="164"/>
      <c r="X11" s="164"/>
      <c r="Y11" s="164">
        <v>117.0</v>
      </c>
      <c r="Z11" s="164">
        <v>28.0</v>
      </c>
      <c r="AA11" s="165">
        <v>27.0</v>
      </c>
      <c r="AB11" s="164">
        <v>42.0</v>
      </c>
      <c r="AC11" s="164"/>
      <c r="AD11" s="166"/>
      <c r="AE11" s="165">
        <v>108.0</v>
      </c>
      <c r="AF11" s="164">
        <v>34.0</v>
      </c>
      <c r="AG11" s="164">
        <v>23.0</v>
      </c>
      <c r="AH11" s="164"/>
      <c r="AI11" s="164"/>
      <c r="AJ11" s="164"/>
      <c r="AK11" s="167">
        <v>5016.0</v>
      </c>
      <c r="AL11" s="159"/>
    </row>
    <row r="12" ht="14.25" customHeight="1">
      <c r="A12" s="160" t="s">
        <v>841</v>
      </c>
      <c r="B12" s="160" t="s">
        <v>884</v>
      </c>
      <c r="C12" s="160" t="s">
        <v>885</v>
      </c>
      <c r="D12" s="168">
        <v>2684.0</v>
      </c>
      <c r="E12" s="163">
        <f t="shared" si="1"/>
        <v>2520</v>
      </c>
      <c r="F12" s="164">
        <v>151.0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>
        <v>2.0</v>
      </c>
      <c r="T12" s="165"/>
      <c r="U12" s="165"/>
      <c r="V12" s="165"/>
      <c r="W12" s="164"/>
      <c r="X12" s="164"/>
      <c r="Y12" s="164">
        <v>11.0</v>
      </c>
      <c r="Z12" s="164"/>
      <c r="AA12" s="165"/>
      <c r="AB12" s="164"/>
      <c r="AC12" s="164"/>
      <c r="AD12" s="166"/>
      <c r="AE12" s="165"/>
      <c r="AF12" s="164"/>
      <c r="AG12" s="164"/>
      <c r="AH12" s="164"/>
      <c r="AI12" s="164"/>
      <c r="AJ12" s="164"/>
      <c r="AK12" s="181"/>
      <c r="AL12" s="182"/>
    </row>
    <row r="13" ht="14.25" customHeight="1">
      <c r="A13" s="160" t="s">
        <v>841</v>
      </c>
      <c r="B13" s="160" t="s">
        <v>890</v>
      </c>
      <c r="C13" s="160" t="s">
        <v>891</v>
      </c>
      <c r="D13" s="168">
        <v>5585.0</v>
      </c>
      <c r="E13" s="163">
        <f t="shared" si="1"/>
        <v>4678</v>
      </c>
      <c r="F13" s="164">
        <v>586.0</v>
      </c>
      <c r="G13" s="164"/>
      <c r="H13" s="164"/>
      <c r="I13" s="164"/>
      <c r="J13" s="164">
        <v>52.0</v>
      </c>
      <c r="K13" s="164">
        <v>3.0</v>
      </c>
      <c r="L13" s="164">
        <v>10.0</v>
      </c>
      <c r="M13" s="164">
        <v>12.0</v>
      </c>
      <c r="N13" s="164">
        <v>5.0</v>
      </c>
      <c r="O13" s="164"/>
      <c r="P13" s="164"/>
      <c r="Q13" s="164">
        <v>21.0</v>
      </c>
      <c r="R13" s="164">
        <v>3.0</v>
      </c>
      <c r="S13" s="164">
        <v>18.0</v>
      </c>
      <c r="T13" s="165">
        <v>8.0</v>
      </c>
      <c r="U13" s="165">
        <v>30.0</v>
      </c>
      <c r="V13" s="165"/>
      <c r="W13" s="164"/>
      <c r="X13" s="164"/>
      <c r="Y13" s="164">
        <v>26.0</v>
      </c>
      <c r="Z13" s="164">
        <v>15.0</v>
      </c>
      <c r="AA13" s="165">
        <v>13.0</v>
      </c>
      <c r="AB13" s="164">
        <v>15.0</v>
      </c>
      <c r="AC13" s="164"/>
      <c r="AD13" s="166"/>
      <c r="AE13" s="164">
        <v>47.0</v>
      </c>
      <c r="AF13" s="164">
        <v>9.0</v>
      </c>
      <c r="AG13" s="164">
        <v>34.0</v>
      </c>
      <c r="AH13" s="164"/>
      <c r="AI13" s="164"/>
      <c r="AJ13" s="164"/>
      <c r="AK13" s="181"/>
      <c r="AL13" s="182"/>
    </row>
    <row r="14" ht="14.25" customHeight="1">
      <c r="A14" s="160"/>
      <c r="B14" s="160" t="s">
        <v>893</v>
      </c>
      <c r="C14" s="160" t="s">
        <v>894</v>
      </c>
      <c r="D14" s="168">
        <v>4718.0</v>
      </c>
      <c r="E14" s="163">
        <f t="shared" si="1"/>
        <v>4632</v>
      </c>
      <c r="F14" s="164">
        <v>26.0</v>
      </c>
      <c r="G14" s="164">
        <v>4.0</v>
      </c>
      <c r="H14" s="164"/>
      <c r="I14" s="164"/>
      <c r="J14" s="164">
        <v>5.0</v>
      </c>
      <c r="K14" s="164"/>
      <c r="L14" s="164"/>
      <c r="M14" s="164"/>
      <c r="N14" s="164"/>
      <c r="O14" s="164"/>
      <c r="P14" s="164"/>
      <c r="Q14" s="164">
        <v>2.0</v>
      </c>
      <c r="R14" s="164"/>
      <c r="S14" s="164">
        <v>2.0</v>
      </c>
      <c r="T14" s="187">
        <v>5.0</v>
      </c>
      <c r="U14" s="187"/>
      <c r="V14" s="165"/>
      <c r="W14" s="164"/>
      <c r="X14" s="164"/>
      <c r="Y14" s="164">
        <v>36.0</v>
      </c>
      <c r="Z14" s="164"/>
      <c r="AA14" s="187">
        <v>1.0</v>
      </c>
      <c r="AB14" s="164"/>
      <c r="AC14" s="164"/>
      <c r="AD14" s="166"/>
      <c r="AE14" s="164">
        <v>5.0</v>
      </c>
      <c r="AF14" s="164"/>
      <c r="AG14" s="164"/>
      <c r="AH14" s="164"/>
      <c r="AI14" s="164"/>
      <c r="AJ14" s="164"/>
      <c r="AK14" s="167"/>
      <c r="AL14" s="159"/>
    </row>
    <row r="15" ht="14.25" customHeight="1">
      <c r="A15" s="169"/>
      <c r="B15" s="169" t="s">
        <v>898</v>
      </c>
      <c r="C15" s="160" t="s">
        <v>899</v>
      </c>
      <c r="D15" s="168">
        <v>3725.0</v>
      </c>
      <c r="E15" s="163">
        <f t="shared" si="1"/>
        <v>3372</v>
      </c>
      <c r="F15" s="164">
        <v>7.0</v>
      </c>
      <c r="G15" s="164">
        <v>6.0</v>
      </c>
      <c r="H15" s="164"/>
      <c r="I15" s="164"/>
      <c r="J15" s="164">
        <v>39.0</v>
      </c>
      <c r="K15" s="164">
        <v>18.0</v>
      </c>
      <c r="L15" s="164">
        <v>24.0</v>
      </c>
      <c r="M15" s="164">
        <v>4.0</v>
      </c>
      <c r="N15" s="164">
        <v>13.0</v>
      </c>
      <c r="O15" s="164"/>
      <c r="P15" s="164"/>
      <c r="Q15" s="164">
        <v>69.0</v>
      </c>
      <c r="R15" s="164">
        <v>10.0</v>
      </c>
      <c r="S15" s="164">
        <v>17.0</v>
      </c>
      <c r="T15" s="165">
        <v>8.0</v>
      </c>
      <c r="U15" s="165">
        <v>3.0</v>
      </c>
      <c r="V15" s="165"/>
      <c r="W15" s="164"/>
      <c r="X15" s="164"/>
      <c r="Y15" s="164">
        <v>54.0</v>
      </c>
      <c r="Z15" s="164">
        <v>10.0</v>
      </c>
      <c r="AA15" s="165">
        <v>10.0</v>
      </c>
      <c r="AB15" s="164">
        <v>8.0</v>
      </c>
      <c r="AC15" s="164"/>
      <c r="AD15" s="166"/>
      <c r="AE15" s="164">
        <v>29.0</v>
      </c>
      <c r="AF15" s="164">
        <v>11.0</v>
      </c>
      <c r="AG15" s="164">
        <v>13.0</v>
      </c>
      <c r="AH15" s="164"/>
      <c r="AI15" s="164"/>
      <c r="AJ15" s="164"/>
      <c r="AK15" s="167"/>
      <c r="AL15" s="159"/>
    </row>
    <row r="16" ht="14.25" customHeight="1">
      <c r="A16" s="169"/>
      <c r="B16" s="169" t="s">
        <v>901</v>
      </c>
      <c r="C16" s="160" t="s">
        <v>902</v>
      </c>
      <c r="D16" s="168">
        <v>1085.0</v>
      </c>
      <c r="E16" s="163">
        <f t="shared" si="1"/>
        <v>1762</v>
      </c>
      <c r="F16" s="164">
        <v>100.0</v>
      </c>
      <c r="G16" s="164"/>
      <c r="H16" s="164"/>
      <c r="I16" s="164"/>
      <c r="J16" s="164">
        <v>48.0</v>
      </c>
      <c r="K16" s="164">
        <v>16.0</v>
      </c>
      <c r="L16" s="164">
        <v>12.0</v>
      </c>
      <c r="M16" s="164">
        <v>6.0</v>
      </c>
      <c r="N16" s="164">
        <v>10.0</v>
      </c>
      <c r="O16" s="164"/>
      <c r="P16" s="164"/>
      <c r="Q16" s="164">
        <v>31.0</v>
      </c>
      <c r="R16" s="164">
        <v>5.0</v>
      </c>
      <c r="S16" s="164">
        <v>144.0</v>
      </c>
      <c r="T16" s="165">
        <v>243.0</v>
      </c>
      <c r="U16" s="165"/>
      <c r="V16" s="165"/>
      <c r="W16" s="164"/>
      <c r="X16" s="164"/>
      <c r="Y16" s="164">
        <v>62.0</v>
      </c>
      <c r="Z16" s="164">
        <v>29.0</v>
      </c>
      <c r="AA16" s="165">
        <v>13.0</v>
      </c>
      <c r="AB16" s="164">
        <v>11.0</v>
      </c>
      <c r="AC16" s="164"/>
      <c r="AD16" s="166"/>
      <c r="AE16" s="164">
        <v>61.0</v>
      </c>
      <c r="AF16" s="164">
        <v>15.0</v>
      </c>
      <c r="AG16" s="164">
        <v>29.0</v>
      </c>
      <c r="AH16" s="164"/>
      <c r="AI16" s="164"/>
      <c r="AJ16" s="164"/>
      <c r="AK16" s="167">
        <v>1512.0</v>
      </c>
      <c r="AL16" s="159"/>
    </row>
    <row r="17" ht="14.25" customHeight="1">
      <c r="A17" s="169"/>
      <c r="B17" s="169" t="s">
        <v>907</v>
      </c>
      <c r="C17" s="160" t="s">
        <v>908</v>
      </c>
      <c r="D17" s="168">
        <v>3.0</v>
      </c>
      <c r="E17" s="163">
        <f t="shared" si="1"/>
        <v>4448</v>
      </c>
      <c r="F17" s="164">
        <v>150.0</v>
      </c>
      <c r="G17" s="164"/>
      <c r="H17" s="164"/>
      <c r="I17" s="164"/>
      <c r="J17" s="164">
        <v>15.0</v>
      </c>
      <c r="K17" s="164"/>
      <c r="L17" s="164">
        <v>14.0</v>
      </c>
      <c r="M17" s="164">
        <v>1.0</v>
      </c>
      <c r="N17" s="164">
        <v>4.0</v>
      </c>
      <c r="O17" s="164"/>
      <c r="P17" s="164"/>
      <c r="Q17" s="164">
        <v>2.0</v>
      </c>
      <c r="R17" s="164"/>
      <c r="S17" s="164">
        <v>90.0</v>
      </c>
      <c r="T17" s="165">
        <v>288.0</v>
      </c>
      <c r="U17" s="165"/>
      <c r="V17" s="165"/>
      <c r="W17" s="164"/>
      <c r="X17" s="164"/>
      <c r="Y17" s="164">
        <v>11.0</v>
      </c>
      <c r="Z17" s="164"/>
      <c r="AA17" s="165">
        <v>4.0</v>
      </c>
      <c r="AB17" s="164">
        <v>2.0</v>
      </c>
      <c r="AC17" s="164"/>
      <c r="AD17" s="166"/>
      <c r="AE17" s="164">
        <v>7.0</v>
      </c>
      <c r="AF17" s="164">
        <v>4.0</v>
      </c>
      <c r="AG17" s="164">
        <v>3.0</v>
      </c>
      <c r="AH17" s="164"/>
      <c r="AI17" s="164"/>
      <c r="AJ17" s="164"/>
      <c r="AK17" s="167">
        <v>5040.0</v>
      </c>
      <c r="AL17" s="159"/>
    </row>
    <row r="18" ht="14.25" customHeight="1">
      <c r="A18" s="169"/>
      <c r="B18" s="169" t="s">
        <v>912</v>
      </c>
      <c r="C18" s="160" t="s">
        <v>913</v>
      </c>
      <c r="D18" s="168">
        <v>2318.0</v>
      </c>
      <c r="E18" s="163">
        <f t="shared" si="1"/>
        <v>2242</v>
      </c>
      <c r="F18" s="164"/>
      <c r="G18" s="164"/>
      <c r="H18" s="164"/>
      <c r="I18" s="164"/>
      <c r="J18" s="164">
        <v>8.0</v>
      </c>
      <c r="K18" s="164">
        <v>1.0</v>
      </c>
      <c r="L18" s="164"/>
      <c r="M18" s="164">
        <v>2.0</v>
      </c>
      <c r="N18" s="164">
        <v>4.0</v>
      </c>
      <c r="O18" s="164"/>
      <c r="P18" s="164"/>
      <c r="Q18" s="164">
        <v>6.0</v>
      </c>
      <c r="R18" s="164">
        <v>1.0</v>
      </c>
      <c r="S18" s="164">
        <v>27.0</v>
      </c>
      <c r="T18" s="165"/>
      <c r="U18" s="165"/>
      <c r="V18" s="165"/>
      <c r="W18" s="164"/>
      <c r="X18" s="164"/>
      <c r="Y18" s="164">
        <v>2.0</v>
      </c>
      <c r="Z18" s="164">
        <v>3.0</v>
      </c>
      <c r="AA18" s="165"/>
      <c r="AB18" s="164">
        <v>2.0</v>
      </c>
      <c r="AC18" s="164"/>
      <c r="AD18" s="166"/>
      <c r="AE18" s="164">
        <v>10.0</v>
      </c>
      <c r="AF18" s="164">
        <v>6.0</v>
      </c>
      <c r="AG18" s="164">
        <v>4.0</v>
      </c>
      <c r="AH18" s="164"/>
      <c r="AI18" s="164"/>
      <c r="AJ18" s="164"/>
      <c r="AK18" s="167"/>
      <c r="AL18" s="159"/>
    </row>
    <row r="19" ht="14.25" customHeight="1">
      <c r="A19" s="169"/>
      <c r="B19" s="169" t="s">
        <v>914</v>
      </c>
      <c r="C19" s="160" t="s">
        <v>915</v>
      </c>
      <c r="D19" s="168">
        <v>2525.0</v>
      </c>
      <c r="E19" s="163">
        <f t="shared" si="1"/>
        <v>2476</v>
      </c>
      <c r="F19" s="164">
        <v>5.0</v>
      </c>
      <c r="G19" s="164"/>
      <c r="H19" s="164"/>
      <c r="I19" s="164"/>
      <c r="J19" s="164">
        <v>5.0</v>
      </c>
      <c r="K19" s="164"/>
      <c r="L19" s="164"/>
      <c r="M19" s="164"/>
      <c r="N19" s="164"/>
      <c r="O19" s="164"/>
      <c r="P19" s="164"/>
      <c r="Q19" s="164">
        <v>1.0</v>
      </c>
      <c r="R19" s="164"/>
      <c r="S19" s="164">
        <v>16.0</v>
      </c>
      <c r="T19" s="165"/>
      <c r="U19" s="165"/>
      <c r="V19" s="165"/>
      <c r="W19" s="164"/>
      <c r="X19" s="164"/>
      <c r="Y19" s="164">
        <v>6.0</v>
      </c>
      <c r="Z19" s="164"/>
      <c r="AA19" s="165"/>
      <c r="AB19" s="164"/>
      <c r="AC19" s="164"/>
      <c r="AD19" s="166"/>
      <c r="AE19" s="164">
        <v>8.0</v>
      </c>
      <c r="AF19" s="164"/>
      <c r="AG19" s="164">
        <v>8.0</v>
      </c>
      <c r="AH19" s="164"/>
      <c r="AI19" s="164"/>
      <c r="AJ19" s="164"/>
      <c r="AK19" s="167"/>
      <c r="AL19" s="159"/>
    </row>
    <row r="20" ht="14.25" customHeight="1">
      <c r="A20" s="169"/>
      <c r="B20" s="169" t="s">
        <v>916</v>
      </c>
      <c r="C20" s="160" t="s">
        <v>917</v>
      </c>
      <c r="D20" s="168">
        <v>2382.0</v>
      </c>
      <c r="E20" s="163">
        <f t="shared" si="1"/>
        <v>2303</v>
      </c>
      <c r="F20" s="164"/>
      <c r="G20" s="164"/>
      <c r="H20" s="164"/>
      <c r="I20" s="164"/>
      <c r="J20" s="164">
        <v>10.0</v>
      </c>
      <c r="K20" s="164">
        <v>2.0</v>
      </c>
      <c r="L20" s="164">
        <v>1.0</v>
      </c>
      <c r="M20" s="164"/>
      <c r="N20" s="164">
        <v>1.0</v>
      </c>
      <c r="O20" s="164"/>
      <c r="P20" s="164"/>
      <c r="Q20" s="164">
        <v>8.0</v>
      </c>
      <c r="R20" s="164"/>
      <c r="S20" s="164">
        <v>14.0</v>
      </c>
      <c r="T20" s="165"/>
      <c r="U20" s="165"/>
      <c r="V20" s="165"/>
      <c r="W20" s="164"/>
      <c r="X20" s="164"/>
      <c r="Y20" s="164">
        <v>13.0</v>
      </c>
      <c r="Z20" s="164">
        <v>2.0</v>
      </c>
      <c r="AA20" s="165">
        <v>1.0</v>
      </c>
      <c r="AB20" s="164">
        <v>2.0</v>
      </c>
      <c r="AC20" s="164"/>
      <c r="AD20" s="166"/>
      <c r="AE20" s="164">
        <v>12.0</v>
      </c>
      <c r="AF20" s="164">
        <v>10.0</v>
      </c>
      <c r="AG20" s="164">
        <v>3.0</v>
      </c>
      <c r="AH20" s="164"/>
      <c r="AI20" s="164"/>
      <c r="AJ20" s="164"/>
      <c r="AK20" s="167"/>
      <c r="AL20" s="159"/>
    </row>
    <row r="21" ht="14.25" customHeight="1">
      <c r="A21" s="169"/>
      <c r="B21" s="169" t="s">
        <v>919</v>
      </c>
      <c r="C21" s="160" t="s">
        <v>920</v>
      </c>
      <c r="D21" s="168">
        <v>1129.0</v>
      </c>
      <c r="E21" s="163">
        <f t="shared" si="1"/>
        <v>1127</v>
      </c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>
        <v>2.0</v>
      </c>
      <c r="T21" s="165"/>
      <c r="U21" s="165"/>
      <c r="V21" s="165"/>
      <c r="W21" s="164"/>
      <c r="X21" s="164"/>
      <c r="Y21" s="164"/>
      <c r="Z21" s="164"/>
      <c r="AA21" s="165"/>
      <c r="AB21" s="164"/>
      <c r="AC21" s="164"/>
      <c r="AD21" s="166"/>
      <c r="AE21" s="164"/>
      <c r="AF21" s="164"/>
      <c r="AG21" s="164"/>
      <c r="AH21" s="164"/>
      <c r="AI21" s="164"/>
      <c r="AJ21" s="164"/>
      <c r="AK21" s="167"/>
      <c r="AL21" s="159"/>
    </row>
    <row r="22" ht="14.25" customHeight="1">
      <c r="A22" s="169" t="s">
        <v>841</v>
      </c>
      <c r="B22" s="169" t="s">
        <v>922</v>
      </c>
      <c r="C22" s="160" t="s">
        <v>923</v>
      </c>
      <c r="D22" s="168">
        <v>4320.0</v>
      </c>
      <c r="E22" s="163">
        <f t="shared" si="1"/>
        <v>4015</v>
      </c>
      <c r="F22" s="164">
        <v>2.0</v>
      </c>
      <c r="G22" s="164">
        <v>1.0</v>
      </c>
      <c r="H22" s="164"/>
      <c r="I22" s="164"/>
      <c r="J22" s="164">
        <v>26.0</v>
      </c>
      <c r="K22" s="164">
        <v>5.0</v>
      </c>
      <c r="L22" s="164">
        <v>9.0</v>
      </c>
      <c r="M22" s="164">
        <v>10.0</v>
      </c>
      <c r="N22" s="164">
        <v>10.0</v>
      </c>
      <c r="O22" s="164"/>
      <c r="P22" s="164"/>
      <c r="Q22" s="164">
        <v>24.0</v>
      </c>
      <c r="R22" s="164">
        <v>7.0</v>
      </c>
      <c r="S22" s="164">
        <v>8.0</v>
      </c>
      <c r="T22" s="165">
        <v>5.0</v>
      </c>
      <c r="U22" s="165">
        <v>1.0</v>
      </c>
      <c r="V22" s="165"/>
      <c r="W22" s="164"/>
      <c r="X22" s="164"/>
      <c r="Y22" s="164">
        <v>80.0</v>
      </c>
      <c r="Z22" s="164">
        <v>16.0</v>
      </c>
      <c r="AA22" s="165">
        <v>28.0</v>
      </c>
      <c r="AB22" s="164">
        <v>11.0</v>
      </c>
      <c r="AC22" s="164"/>
      <c r="AD22" s="166"/>
      <c r="AE22" s="164">
        <v>38.0</v>
      </c>
      <c r="AF22" s="164">
        <v>7.0</v>
      </c>
      <c r="AG22" s="164">
        <v>17.0</v>
      </c>
      <c r="AH22" s="164"/>
      <c r="AI22" s="164"/>
      <c r="AJ22" s="164"/>
      <c r="AK22" s="167"/>
      <c r="AL22" s="159"/>
    </row>
    <row r="23" ht="14.25" customHeight="1">
      <c r="A23" s="169" t="s">
        <v>841</v>
      </c>
      <c r="B23" s="169" t="s">
        <v>926</v>
      </c>
      <c r="C23" s="160" t="s">
        <v>928</v>
      </c>
      <c r="D23" s="168">
        <v>383.0</v>
      </c>
      <c r="E23" s="163">
        <f t="shared" si="1"/>
        <v>357</v>
      </c>
      <c r="F23" s="164"/>
      <c r="G23" s="164"/>
      <c r="H23" s="164"/>
      <c r="I23" s="164"/>
      <c r="J23" s="164"/>
      <c r="K23" s="164"/>
      <c r="L23" s="164"/>
      <c r="M23" s="164"/>
      <c r="N23" s="164">
        <v>1.0</v>
      </c>
      <c r="O23" s="164"/>
      <c r="P23" s="164"/>
      <c r="Q23" s="164"/>
      <c r="R23" s="164">
        <v>1.0</v>
      </c>
      <c r="S23" s="164">
        <v>10.0</v>
      </c>
      <c r="T23" s="165">
        <v>1.0</v>
      </c>
      <c r="U23" s="165">
        <v>2.0</v>
      </c>
      <c r="V23" s="165"/>
      <c r="W23" s="164"/>
      <c r="X23" s="164"/>
      <c r="Y23" s="164">
        <v>9.0</v>
      </c>
      <c r="Z23" s="164"/>
      <c r="AA23" s="165"/>
      <c r="AB23" s="164"/>
      <c r="AC23" s="164"/>
      <c r="AD23" s="166"/>
      <c r="AE23" s="164">
        <v>2.0</v>
      </c>
      <c r="AF23" s="164"/>
      <c r="AG23" s="164"/>
      <c r="AH23" s="164"/>
      <c r="AI23" s="164"/>
      <c r="AJ23" s="164"/>
      <c r="AK23" s="167"/>
      <c r="AL23" s="159"/>
    </row>
    <row r="24" ht="31.5" customHeight="1">
      <c r="A24" s="160" t="s">
        <v>841</v>
      </c>
      <c r="B24" s="195" t="s">
        <v>931</v>
      </c>
      <c r="C24" s="197" t="s">
        <v>934</v>
      </c>
      <c r="D24" s="168">
        <v>2790.0</v>
      </c>
      <c r="E24" s="163">
        <f t="shared" si="1"/>
        <v>2690</v>
      </c>
      <c r="F24" s="164">
        <v>50.0</v>
      </c>
      <c r="G24" s="164"/>
      <c r="H24" s="164"/>
      <c r="I24" s="164"/>
      <c r="J24" s="164">
        <v>6.0</v>
      </c>
      <c r="K24" s="164"/>
      <c r="L24" s="164"/>
      <c r="M24" s="164"/>
      <c r="N24" s="164"/>
      <c r="O24" s="164"/>
      <c r="P24" s="164"/>
      <c r="Q24" s="164"/>
      <c r="R24" s="164"/>
      <c r="S24" s="164">
        <v>31.0</v>
      </c>
      <c r="T24" s="187"/>
      <c r="U24" s="187"/>
      <c r="V24" s="165"/>
      <c r="W24" s="164"/>
      <c r="X24" s="164"/>
      <c r="Y24" s="164">
        <v>2.0</v>
      </c>
      <c r="Z24" s="164"/>
      <c r="AA24" s="187">
        <v>8.0</v>
      </c>
      <c r="AB24" s="164"/>
      <c r="AC24" s="164"/>
      <c r="AD24" s="166"/>
      <c r="AE24" s="164"/>
      <c r="AF24" s="164"/>
      <c r="AG24" s="164">
        <v>3.0</v>
      </c>
      <c r="AH24" s="164"/>
      <c r="AI24" s="164"/>
      <c r="AJ24" s="164"/>
      <c r="AK24" s="181"/>
      <c r="AL24" s="182"/>
    </row>
    <row r="25" ht="14.25" customHeight="1">
      <c r="A25" s="160" t="s">
        <v>936</v>
      </c>
      <c r="B25" s="160" t="s">
        <v>937</v>
      </c>
      <c r="C25" s="160" t="s">
        <v>938</v>
      </c>
      <c r="D25" s="168">
        <v>861.0</v>
      </c>
      <c r="E25" s="163">
        <f t="shared" si="1"/>
        <v>810</v>
      </c>
      <c r="F25" s="164">
        <v>2.0</v>
      </c>
      <c r="G25" s="164">
        <v>2.0</v>
      </c>
      <c r="H25" s="165"/>
      <c r="I25" s="164"/>
      <c r="J25" s="164">
        <v>4.0</v>
      </c>
      <c r="K25" s="164"/>
      <c r="L25" s="164">
        <v>2.0</v>
      </c>
      <c r="M25" s="164">
        <v>2.0</v>
      </c>
      <c r="N25" s="164"/>
      <c r="O25" s="164"/>
      <c r="P25" s="164"/>
      <c r="Q25" s="164">
        <v>7.0</v>
      </c>
      <c r="R25" s="164">
        <v>2.0</v>
      </c>
      <c r="S25" s="164">
        <v>9.0</v>
      </c>
      <c r="T25" s="165"/>
      <c r="U25" s="165">
        <v>2.0</v>
      </c>
      <c r="V25" s="165"/>
      <c r="W25" s="164"/>
      <c r="X25" s="164"/>
      <c r="Y25" s="164">
        <v>5.0</v>
      </c>
      <c r="Z25" s="164">
        <v>1.0</v>
      </c>
      <c r="AA25" s="165"/>
      <c r="AB25" s="164"/>
      <c r="AC25" s="164"/>
      <c r="AD25" s="164"/>
      <c r="AE25" s="164">
        <v>10.0</v>
      </c>
      <c r="AF25" s="164">
        <v>3.0</v>
      </c>
      <c r="AG25" s="164"/>
      <c r="AH25" s="164"/>
      <c r="AI25" s="164"/>
      <c r="AJ25" s="164"/>
      <c r="AK25" s="167"/>
      <c r="AL25" s="159"/>
    </row>
    <row r="26" ht="31.5" customHeight="1">
      <c r="A26" s="195"/>
      <c r="B26" s="195" t="s">
        <v>940</v>
      </c>
      <c r="C26" s="203" t="s">
        <v>941</v>
      </c>
      <c r="D26" s="168">
        <v>7538.0</v>
      </c>
      <c r="E26" s="163">
        <f t="shared" si="1"/>
        <v>232</v>
      </c>
      <c r="F26" s="164">
        <v>1.0</v>
      </c>
      <c r="G26" s="164">
        <v>8.0</v>
      </c>
      <c r="H26" s="164"/>
      <c r="I26" s="164"/>
      <c r="J26" s="164">
        <v>17.0</v>
      </c>
      <c r="K26" s="164"/>
      <c r="L26" s="164"/>
      <c r="M26" s="164"/>
      <c r="N26" s="164">
        <v>1.0</v>
      </c>
      <c r="O26" s="164"/>
      <c r="P26" s="164"/>
      <c r="Q26" s="164">
        <v>21.0</v>
      </c>
      <c r="R26" s="164">
        <v>5.0</v>
      </c>
      <c r="S26" s="164">
        <v>35.0</v>
      </c>
      <c r="T26" s="187"/>
      <c r="U26" s="187"/>
      <c r="V26" s="165"/>
      <c r="W26" s="164"/>
      <c r="X26" s="164"/>
      <c r="Y26" s="164">
        <v>2.0</v>
      </c>
      <c r="Z26" s="164">
        <v>7200.0</v>
      </c>
      <c r="AA26" s="187"/>
      <c r="AB26" s="164"/>
      <c r="AC26" s="164"/>
      <c r="AD26" s="166"/>
      <c r="AE26" s="164">
        <v>14.0</v>
      </c>
      <c r="AF26" s="164">
        <v>2.0</v>
      </c>
      <c r="AG26" s="164"/>
      <c r="AH26" s="164"/>
      <c r="AI26" s="164"/>
      <c r="AJ26" s="164"/>
      <c r="AK26" s="181"/>
      <c r="AL26" s="182"/>
    </row>
    <row r="27" ht="31.5" customHeight="1">
      <c r="A27" s="195"/>
      <c r="B27" s="195" t="s">
        <v>943</v>
      </c>
      <c r="C27" s="203" t="s">
        <v>944</v>
      </c>
      <c r="D27" s="168">
        <v>2400.0</v>
      </c>
      <c r="E27" s="163">
        <f t="shared" si="1"/>
        <v>0</v>
      </c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87"/>
      <c r="U27" s="187"/>
      <c r="V27" s="165"/>
      <c r="W27" s="164"/>
      <c r="X27" s="164"/>
      <c r="Y27" s="164"/>
      <c r="Z27" s="164">
        <v>2400.0</v>
      </c>
      <c r="AA27" s="187"/>
      <c r="AB27" s="164"/>
      <c r="AC27" s="164"/>
      <c r="AD27" s="166"/>
      <c r="AE27" s="164"/>
      <c r="AF27" s="164"/>
      <c r="AG27" s="164"/>
      <c r="AH27" s="164"/>
      <c r="AI27" s="164"/>
      <c r="AJ27" s="164"/>
      <c r="AK27" s="181"/>
      <c r="AL27" s="182"/>
    </row>
    <row r="28" ht="31.5" customHeight="1">
      <c r="A28" s="195" t="s">
        <v>841</v>
      </c>
      <c r="B28" s="195" t="s">
        <v>945</v>
      </c>
      <c r="C28" s="203" t="s">
        <v>946</v>
      </c>
      <c r="D28" s="168">
        <v>2123.0</v>
      </c>
      <c r="E28" s="163">
        <f t="shared" si="1"/>
        <v>2007</v>
      </c>
      <c r="F28" s="164">
        <v>2.0</v>
      </c>
      <c r="G28" s="164">
        <v>7.0</v>
      </c>
      <c r="H28" s="164"/>
      <c r="I28" s="164"/>
      <c r="J28" s="164">
        <v>2.0</v>
      </c>
      <c r="K28" s="164"/>
      <c r="L28" s="164"/>
      <c r="M28" s="164">
        <v>2.0</v>
      </c>
      <c r="N28" s="164"/>
      <c r="O28" s="164"/>
      <c r="P28" s="164"/>
      <c r="Q28" s="164">
        <v>16.0</v>
      </c>
      <c r="R28" s="164">
        <v>4.0</v>
      </c>
      <c r="S28" s="164">
        <v>35.0</v>
      </c>
      <c r="T28" s="187">
        <v>3.0</v>
      </c>
      <c r="U28" s="187"/>
      <c r="V28" s="165"/>
      <c r="W28" s="164"/>
      <c r="X28" s="164"/>
      <c r="Y28" s="164">
        <v>32.0</v>
      </c>
      <c r="Z28" s="164">
        <v>3.0</v>
      </c>
      <c r="AA28" s="187">
        <v>5.0</v>
      </c>
      <c r="AB28" s="164"/>
      <c r="AC28" s="164"/>
      <c r="AD28" s="166"/>
      <c r="AE28" s="164">
        <v>2.0</v>
      </c>
      <c r="AF28" s="164">
        <v>2.0</v>
      </c>
      <c r="AG28" s="164">
        <v>1.0</v>
      </c>
      <c r="AH28" s="164"/>
      <c r="AI28" s="164"/>
      <c r="AJ28" s="164"/>
      <c r="AK28" s="181"/>
      <c r="AL28" s="182"/>
    </row>
    <row r="29" ht="14.25" customHeight="1">
      <c r="A29" s="169" t="s">
        <v>841</v>
      </c>
      <c r="B29" s="169" t="s">
        <v>947</v>
      </c>
      <c r="C29" s="160" t="s">
        <v>948</v>
      </c>
      <c r="D29" s="168">
        <v>1249.0</v>
      </c>
      <c r="E29" s="163">
        <f t="shared" si="1"/>
        <v>1108</v>
      </c>
      <c r="F29" s="164">
        <v>10.0</v>
      </c>
      <c r="G29" s="164">
        <v>10.0</v>
      </c>
      <c r="H29" s="164"/>
      <c r="I29" s="164"/>
      <c r="J29" s="164">
        <v>6.0</v>
      </c>
      <c r="K29" s="164">
        <v>4.0</v>
      </c>
      <c r="L29" s="164">
        <v>6.0</v>
      </c>
      <c r="M29" s="164">
        <v>7.0</v>
      </c>
      <c r="N29" s="164">
        <v>3.0</v>
      </c>
      <c r="O29" s="164"/>
      <c r="P29" s="164"/>
      <c r="Q29" s="164">
        <v>16.0</v>
      </c>
      <c r="R29" s="164">
        <v>4.0</v>
      </c>
      <c r="S29" s="164">
        <v>3.0</v>
      </c>
      <c r="T29" s="187">
        <v>3.0</v>
      </c>
      <c r="U29" s="187"/>
      <c r="V29" s="165"/>
      <c r="W29" s="164"/>
      <c r="X29" s="164"/>
      <c r="Y29" s="164">
        <v>14.0</v>
      </c>
      <c r="Z29" s="164">
        <v>2.0</v>
      </c>
      <c r="AA29" s="187">
        <v>6.0</v>
      </c>
      <c r="AB29" s="164">
        <v>14.0</v>
      </c>
      <c r="AC29" s="164"/>
      <c r="AD29" s="166"/>
      <c r="AE29" s="164">
        <v>20.0</v>
      </c>
      <c r="AF29" s="164">
        <v>10.0</v>
      </c>
      <c r="AG29" s="164">
        <v>3.0</v>
      </c>
      <c r="AH29" s="164"/>
      <c r="AI29" s="164"/>
      <c r="AJ29" s="164"/>
      <c r="AK29" s="181"/>
      <c r="AL29" s="182"/>
    </row>
    <row r="30" ht="15.0" customHeight="1">
      <c r="A30" s="160" t="s">
        <v>841</v>
      </c>
      <c r="B30" s="160" t="s">
        <v>949</v>
      </c>
      <c r="C30" s="160" t="s">
        <v>950</v>
      </c>
      <c r="D30" s="168">
        <v>590.0</v>
      </c>
      <c r="E30" s="163">
        <f t="shared" si="1"/>
        <v>474</v>
      </c>
      <c r="F30" s="164"/>
      <c r="G30" s="164">
        <v>6.0</v>
      </c>
      <c r="H30" s="164"/>
      <c r="I30" s="164"/>
      <c r="J30" s="164">
        <v>30.0</v>
      </c>
      <c r="K30" s="164"/>
      <c r="L30" s="164"/>
      <c r="M30" s="164">
        <v>1.0</v>
      </c>
      <c r="N30" s="164">
        <v>2.0</v>
      </c>
      <c r="O30" s="164"/>
      <c r="P30" s="164"/>
      <c r="Q30" s="164">
        <v>1.0</v>
      </c>
      <c r="R30" s="164">
        <v>39.0</v>
      </c>
      <c r="S30" s="164">
        <v>15.0</v>
      </c>
      <c r="T30" s="187">
        <v>1.0</v>
      </c>
      <c r="U30" s="187"/>
      <c r="V30" s="165"/>
      <c r="W30" s="164"/>
      <c r="X30" s="164"/>
      <c r="Y30" s="164">
        <v>10.0</v>
      </c>
      <c r="Z30" s="164">
        <v>2.0</v>
      </c>
      <c r="AA30" s="187"/>
      <c r="AB30" s="164">
        <v>5.0</v>
      </c>
      <c r="AC30" s="164"/>
      <c r="AD30" s="166"/>
      <c r="AE30" s="164"/>
      <c r="AF30" s="164"/>
      <c r="AG30" s="164">
        <v>4.0</v>
      </c>
      <c r="AH30" s="164"/>
      <c r="AI30" s="164"/>
      <c r="AJ30" s="164"/>
      <c r="AK30" s="167"/>
      <c r="AL30" s="159"/>
    </row>
    <row r="31" ht="14.25" customHeight="1">
      <c r="A31" s="160"/>
      <c r="B31" s="160" t="s">
        <v>951</v>
      </c>
      <c r="C31" s="160" t="s">
        <v>952</v>
      </c>
      <c r="D31" s="168"/>
      <c r="E31" s="163">
        <f t="shared" si="1"/>
        <v>3836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87"/>
      <c r="U31" s="187"/>
      <c r="V31" s="165"/>
      <c r="W31" s="164"/>
      <c r="X31" s="164"/>
      <c r="Y31" s="164"/>
      <c r="Z31" s="164"/>
      <c r="AA31" s="187"/>
      <c r="AB31" s="164"/>
      <c r="AC31" s="164"/>
      <c r="AD31" s="166"/>
      <c r="AE31" s="164">
        <v>164.0</v>
      </c>
      <c r="AF31" s="164"/>
      <c r="AG31" s="164"/>
      <c r="AH31" s="164"/>
      <c r="AI31" s="164"/>
      <c r="AJ31" s="164"/>
      <c r="AK31" s="167">
        <v>4000.0</v>
      </c>
      <c r="AL31" s="159"/>
    </row>
    <row r="32" ht="14.25" customHeight="1">
      <c r="A32" s="160" t="s">
        <v>841</v>
      </c>
      <c r="B32" s="160" t="s">
        <v>955</v>
      </c>
      <c r="C32" s="160" t="s">
        <v>956</v>
      </c>
      <c r="D32" s="168">
        <v>4833.0</v>
      </c>
      <c r="E32" s="163">
        <f t="shared" si="1"/>
        <v>4545</v>
      </c>
      <c r="F32" s="164">
        <v>101.0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>
        <v>5.0</v>
      </c>
      <c r="S32" s="164">
        <v>37.0</v>
      </c>
      <c r="T32" s="187">
        <v>120.0</v>
      </c>
      <c r="U32" s="187"/>
      <c r="V32" s="165"/>
      <c r="W32" s="164"/>
      <c r="X32" s="164"/>
      <c r="Y32" s="164">
        <v>15.0</v>
      </c>
      <c r="Z32" s="164">
        <v>2.0</v>
      </c>
      <c r="AA32" s="187">
        <v>2.0</v>
      </c>
      <c r="AB32" s="164"/>
      <c r="AC32" s="164"/>
      <c r="AD32" s="166"/>
      <c r="AE32" s="164">
        <v>3.0</v>
      </c>
      <c r="AF32" s="164"/>
      <c r="AG32" s="164">
        <v>3.0</v>
      </c>
      <c r="AH32" s="164"/>
      <c r="AI32" s="164"/>
      <c r="AJ32" s="164"/>
      <c r="AK32" s="167"/>
      <c r="AL32" s="159"/>
    </row>
    <row r="33" ht="14.25" customHeight="1">
      <c r="A33" s="160"/>
      <c r="B33" s="160" t="s">
        <v>957</v>
      </c>
      <c r="C33" s="160" t="s">
        <v>958</v>
      </c>
      <c r="D33" s="168">
        <v>4866.0</v>
      </c>
      <c r="E33" s="163">
        <f t="shared" si="1"/>
        <v>4703</v>
      </c>
      <c r="F33" s="164">
        <v>100.0</v>
      </c>
      <c r="G33" s="164"/>
      <c r="H33" s="164"/>
      <c r="I33" s="164"/>
      <c r="J33" s="164"/>
      <c r="K33" s="164">
        <v>1.0</v>
      </c>
      <c r="L33" s="164"/>
      <c r="M33" s="164"/>
      <c r="N33" s="164">
        <v>12.0</v>
      </c>
      <c r="O33" s="164"/>
      <c r="P33" s="164"/>
      <c r="Q33" s="164"/>
      <c r="R33" s="164"/>
      <c r="S33" s="164">
        <v>27.0</v>
      </c>
      <c r="T33" s="187">
        <v>1.0</v>
      </c>
      <c r="U33" s="187"/>
      <c r="V33" s="165"/>
      <c r="W33" s="164"/>
      <c r="X33" s="164"/>
      <c r="Y33" s="164">
        <v>17.0</v>
      </c>
      <c r="Z33" s="164"/>
      <c r="AA33" s="187"/>
      <c r="AB33" s="164"/>
      <c r="AC33" s="164"/>
      <c r="AD33" s="166"/>
      <c r="AE33" s="164">
        <v>5.0</v>
      </c>
      <c r="AF33" s="164"/>
      <c r="AG33" s="164"/>
      <c r="AH33" s="164"/>
      <c r="AI33" s="164"/>
      <c r="AJ33" s="164"/>
      <c r="AK33" s="167"/>
      <c r="AL33" s="159"/>
    </row>
    <row r="34" ht="14.25" customHeight="1">
      <c r="A34" s="160"/>
      <c r="B34" s="160" t="s">
        <v>959</v>
      </c>
      <c r="C34" s="160" t="s">
        <v>960</v>
      </c>
      <c r="D34" s="168">
        <v>9327.0</v>
      </c>
      <c r="E34" s="163">
        <f t="shared" si="1"/>
        <v>9217</v>
      </c>
      <c r="F34" s="164">
        <v>100.0</v>
      </c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>
        <v>10.0</v>
      </c>
      <c r="T34" s="187"/>
      <c r="U34" s="187"/>
      <c r="V34" s="165"/>
      <c r="W34" s="164"/>
      <c r="X34" s="164"/>
      <c r="Y34" s="164"/>
      <c r="Z34" s="164"/>
      <c r="AA34" s="187"/>
      <c r="AB34" s="164"/>
      <c r="AC34" s="164"/>
      <c r="AD34" s="166"/>
      <c r="AE34" s="164"/>
      <c r="AF34" s="164"/>
      <c r="AG34" s="164"/>
      <c r="AH34" s="164"/>
      <c r="AI34" s="164"/>
      <c r="AJ34" s="164"/>
      <c r="AK34" s="167"/>
      <c r="AL34" s="159"/>
    </row>
    <row r="35" ht="14.25" customHeight="1">
      <c r="A35" s="160" t="s">
        <v>961</v>
      </c>
      <c r="B35" s="160" t="s">
        <v>962</v>
      </c>
      <c r="C35" s="160" t="s">
        <v>963</v>
      </c>
      <c r="D35" s="168">
        <v>18970.0</v>
      </c>
      <c r="E35" s="163">
        <f t="shared" si="1"/>
        <v>18837</v>
      </c>
      <c r="F35" s="164">
        <v>8.0</v>
      </c>
      <c r="G35" s="164"/>
      <c r="H35" s="164"/>
      <c r="I35" s="164"/>
      <c r="J35" s="164">
        <v>4.0</v>
      </c>
      <c r="K35" s="164"/>
      <c r="L35" s="164">
        <v>4.0</v>
      </c>
      <c r="M35" s="164">
        <v>6.0</v>
      </c>
      <c r="N35" s="164">
        <v>4.0</v>
      </c>
      <c r="O35" s="164"/>
      <c r="P35" s="164"/>
      <c r="Q35" s="164"/>
      <c r="R35" s="164"/>
      <c r="S35" s="164"/>
      <c r="T35" s="164">
        <v>100.0</v>
      </c>
      <c r="U35" s="164"/>
      <c r="V35" s="165"/>
      <c r="W35" s="164"/>
      <c r="X35" s="164"/>
      <c r="Y35" s="164"/>
      <c r="Z35" s="164"/>
      <c r="AA35" s="187"/>
      <c r="AB35" s="164">
        <v>6.0</v>
      </c>
      <c r="AC35" s="164"/>
      <c r="AD35" s="166"/>
      <c r="AE35" s="164">
        <v>1.0</v>
      </c>
      <c r="AF35" s="164"/>
      <c r="AG35" s="164"/>
      <c r="AH35" s="164"/>
      <c r="AI35" s="164"/>
      <c r="AJ35" s="164"/>
      <c r="AK35" s="215"/>
      <c r="AL35" s="159"/>
    </row>
    <row r="36" ht="14.25" customHeight="1">
      <c r="A36" s="160" t="s">
        <v>965</v>
      </c>
      <c r="B36" s="160" t="s">
        <v>965</v>
      </c>
      <c r="C36" s="160" t="s">
        <v>966</v>
      </c>
      <c r="D36" s="168">
        <v>12.0</v>
      </c>
      <c r="E36" s="163">
        <f t="shared" si="1"/>
        <v>4</v>
      </c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>
        <v>5.0</v>
      </c>
      <c r="T36" s="187"/>
      <c r="U36" s="187">
        <v>1.0</v>
      </c>
      <c r="V36" s="165"/>
      <c r="W36" s="164"/>
      <c r="X36" s="164"/>
      <c r="Y36" s="164"/>
      <c r="Z36" s="164">
        <v>1.0</v>
      </c>
      <c r="AA36" s="187"/>
      <c r="AB36" s="164"/>
      <c r="AC36" s="164"/>
      <c r="AD36" s="166"/>
      <c r="AE36" s="164"/>
      <c r="AF36" s="164">
        <v>1.0</v>
      </c>
      <c r="AG36" s="164"/>
      <c r="AH36" s="164"/>
      <c r="AI36" s="164"/>
      <c r="AJ36" s="164"/>
      <c r="AK36" s="215"/>
      <c r="AL36" s="159"/>
    </row>
    <row r="37" ht="14.25" customHeight="1">
      <c r="A37" s="160" t="s">
        <v>968</v>
      </c>
      <c r="B37" s="160" t="s">
        <v>969</v>
      </c>
      <c r="C37" s="160" t="s">
        <v>970</v>
      </c>
      <c r="D37" s="168">
        <v>384.0</v>
      </c>
      <c r="E37" s="163">
        <f t="shared" si="1"/>
        <v>373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>
        <v>9.0</v>
      </c>
      <c r="T37" s="187"/>
      <c r="U37" s="187"/>
      <c r="V37" s="218"/>
      <c r="W37" s="164"/>
      <c r="X37" s="164"/>
      <c r="Y37" s="164"/>
      <c r="Z37" s="164">
        <v>2.0</v>
      </c>
      <c r="AA37" s="187"/>
      <c r="AB37" s="164"/>
      <c r="AC37" s="164"/>
      <c r="AD37" s="166"/>
      <c r="AE37" s="164"/>
      <c r="AF37" s="164"/>
      <c r="AG37" s="164"/>
      <c r="AH37" s="164"/>
      <c r="AI37" s="164"/>
      <c r="AJ37" s="164"/>
      <c r="AK37" s="167"/>
      <c r="AL37" s="159"/>
    </row>
    <row r="38" ht="14.25" customHeight="1">
      <c r="A38" s="160" t="s">
        <v>972</v>
      </c>
      <c r="B38" s="160" t="s">
        <v>972</v>
      </c>
      <c r="C38" s="160" t="s">
        <v>973</v>
      </c>
      <c r="D38" s="168">
        <v>410.0</v>
      </c>
      <c r="E38" s="163">
        <f t="shared" si="1"/>
        <v>399</v>
      </c>
      <c r="F38" s="164"/>
      <c r="G38" s="164"/>
      <c r="H38" s="164"/>
      <c r="I38" s="164"/>
      <c r="J38" s="164">
        <v>2.0</v>
      </c>
      <c r="K38" s="164"/>
      <c r="L38" s="164"/>
      <c r="M38" s="164"/>
      <c r="N38" s="164"/>
      <c r="O38" s="164"/>
      <c r="P38" s="164"/>
      <c r="Q38" s="164">
        <v>1.0</v>
      </c>
      <c r="R38" s="164">
        <v>3.0</v>
      </c>
      <c r="S38" s="164">
        <v>3.0</v>
      </c>
      <c r="T38" s="187">
        <v>1.0</v>
      </c>
      <c r="U38" s="187"/>
      <c r="V38" s="218"/>
      <c r="W38" s="164"/>
      <c r="X38" s="164"/>
      <c r="Y38" s="164"/>
      <c r="Z38" s="164">
        <v>1.0</v>
      </c>
      <c r="AA38" s="187"/>
      <c r="AB38" s="164"/>
      <c r="AC38" s="164"/>
      <c r="AD38" s="166"/>
      <c r="AE38" s="164"/>
      <c r="AF38" s="164"/>
      <c r="AG38" s="164"/>
      <c r="AH38" s="164"/>
      <c r="AI38" s="164"/>
      <c r="AJ38" s="164"/>
      <c r="AK38" s="167"/>
      <c r="AL38" s="159"/>
    </row>
    <row r="39" ht="14.25" customHeight="1">
      <c r="A39" s="160" t="s">
        <v>974</v>
      </c>
      <c r="B39" s="160" t="s">
        <v>974</v>
      </c>
      <c r="C39" s="160" t="s">
        <v>975</v>
      </c>
      <c r="D39" s="168">
        <v>284.0</v>
      </c>
      <c r="E39" s="163">
        <f t="shared" si="1"/>
        <v>219</v>
      </c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>
        <v>8.0</v>
      </c>
      <c r="T39" s="187">
        <v>5.0</v>
      </c>
      <c r="U39" s="187">
        <v>1.0</v>
      </c>
      <c r="V39" s="165"/>
      <c r="W39" s="164"/>
      <c r="X39" s="164"/>
      <c r="Y39" s="164"/>
      <c r="Z39" s="164"/>
      <c r="AA39" s="187"/>
      <c r="AB39" s="164"/>
      <c r="AC39" s="164"/>
      <c r="AD39" s="166"/>
      <c r="AE39" s="164">
        <v>50.0</v>
      </c>
      <c r="AF39" s="164"/>
      <c r="AG39" s="164">
        <v>1.0</v>
      </c>
      <c r="AH39" s="164"/>
      <c r="AI39" s="164"/>
      <c r="AJ39" s="164"/>
      <c r="AK39" s="215"/>
      <c r="AL39" s="159"/>
    </row>
    <row r="40" ht="14.25" customHeight="1">
      <c r="A40" s="219" t="s">
        <v>976</v>
      </c>
      <c r="B40" s="219" t="s">
        <v>977</v>
      </c>
      <c r="C40" s="219" t="s">
        <v>976</v>
      </c>
      <c r="D40" s="168">
        <v>421.0</v>
      </c>
      <c r="E40" s="163">
        <f t="shared" si="1"/>
        <v>416</v>
      </c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>
        <v>5.0</v>
      </c>
      <c r="T40" s="164"/>
      <c r="U40" s="164"/>
      <c r="V40" s="165"/>
      <c r="W40" s="164"/>
      <c r="X40" s="164"/>
      <c r="Y40" s="164"/>
      <c r="Z40" s="164"/>
      <c r="AA40" s="187"/>
      <c r="AB40" s="164"/>
      <c r="AC40" s="164"/>
      <c r="AD40" s="166"/>
      <c r="AE40" s="164"/>
      <c r="AF40" s="164"/>
      <c r="AG40" s="164"/>
      <c r="AH40" s="164"/>
      <c r="AI40" s="164"/>
      <c r="AJ40" s="164"/>
      <c r="AK40" s="167"/>
      <c r="AL40" s="159"/>
    </row>
    <row r="41" ht="14.25" customHeight="1">
      <c r="A41" s="219" t="s">
        <v>978</v>
      </c>
      <c r="B41" s="219" t="s">
        <v>979</v>
      </c>
      <c r="C41" s="219" t="s">
        <v>978</v>
      </c>
      <c r="D41" s="168">
        <v>585.0</v>
      </c>
      <c r="E41" s="163">
        <f t="shared" si="1"/>
        <v>584</v>
      </c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>
        <v>1.0</v>
      </c>
      <c r="R41" s="164"/>
      <c r="S41" s="164"/>
      <c r="T41" s="164"/>
      <c r="U41" s="164"/>
      <c r="V41" s="165"/>
      <c r="W41" s="164"/>
      <c r="X41" s="164"/>
      <c r="Y41" s="164"/>
      <c r="Z41" s="164"/>
      <c r="AA41" s="187"/>
      <c r="AB41" s="164"/>
      <c r="AC41" s="164"/>
      <c r="AD41" s="166"/>
      <c r="AE41" s="164"/>
      <c r="AF41" s="164"/>
      <c r="AG41" s="164"/>
      <c r="AH41" s="164"/>
      <c r="AI41" s="164"/>
      <c r="AJ41" s="164"/>
      <c r="AK41" s="167"/>
      <c r="AL41" s="159"/>
    </row>
    <row r="42" ht="14.25" customHeight="1">
      <c r="A42" s="219" t="s">
        <v>980</v>
      </c>
      <c r="B42" s="219" t="s">
        <v>981</v>
      </c>
      <c r="C42" s="219" t="s">
        <v>980</v>
      </c>
      <c r="D42" s="168">
        <v>608.0</v>
      </c>
      <c r="E42" s="163">
        <f t="shared" si="1"/>
        <v>607</v>
      </c>
      <c r="F42" s="164"/>
      <c r="G42" s="164"/>
      <c r="H42" s="164"/>
      <c r="I42" s="164"/>
      <c r="J42" s="164"/>
      <c r="K42" s="164"/>
      <c r="L42" s="164"/>
      <c r="M42" s="164"/>
      <c r="N42" s="164">
        <v>1.0</v>
      </c>
      <c r="O42" s="164"/>
      <c r="P42" s="164"/>
      <c r="Q42" s="164"/>
      <c r="R42" s="164"/>
      <c r="S42" s="164"/>
      <c r="T42" s="164"/>
      <c r="U42" s="164"/>
      <c r="V42" s="165"/>
      <c r="W42" s="164"/>
      <c r="X42" s="164"/>
      <c r="Y42" s="164"/>
      <c r="Z42" s="164"/>
      <c r="AA42" s="187"/>
      <c r="AB42" s="164"/>
      <c r="AC42" s="164"/>
      <c r="AD42" s="166"/>
      <c r="AE42" s="164"/>
      <c r="AF42" s="164"/>
      <c r="AG42" s="164"/>
      <c r="AH42" s="164"/>
      <c r="AI42" s="164"/>
      <c r="AJ42" s="164"/>
      <c r="AK42" s="167"/>
      <c r="AL42" s="159"/>
    </row>
    <row r="43" ht="14.25" customHeight="1">
      <c r="A43" s="169" t="s">
        <v>841</v>
      </c>
      <c r="B43" s="169" t="s">
        <v>982</v>
      </c>
      <c r="C43" s="197" t="s">
        <v>983</v>
      </c>
      <c r="D43" s="168">
        <v>86.0</v>
      </c>
      <c r="E43" s="163">
        <f t="shared" si="1"/>
        <v>79</v>
      </c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>
        <v>3.0</v>
      </c>
      <c r="T43" s="187">
        <v>1.0</v>
      </c>
      <c r="U43" s="187"/>
      <c r="V43" s="165"/>
      <c r="W43" s="164"/>
      <c r="X43" s="164"/>
      <c r="Y43" s="164"/>
      <c r="Z43" s="164">
        <v>1.0</v>
      </c>
      <c r="AA43" s="187"/>
      <c r="AB43" s="164"/>
      <c r="AC43" s="164"/>
      <c r="AD43" s="166"/>
      <c r="AE43" s="164"/>
      <c r="AF43" s="164"/>
      <c r="AG43" s="164">
        <v>2.0</v>
      </c>
      <c r="AH43" s="164"/>
      <c r="AI43" s="164"/>
      <c r="AJ43" s="164"/>
      <c r="AK43" s="221"/>
      <c r="AL43" s="182"/>
    </row>
    <row r="44" ht="14.25" customHeight="1">
      <c r="A44" s="169" t="s">
        <v>841</v>
      </c>
      <c r="B44" s="169" t="s">
        <v>984</v>
      </c>
      <c r="C44" s="197" t="s">
        <v>985</v>
      </c>
      <c r="D44" s="168">
        <v>430.0</v>
      </c>
      <c r="E44" s="163">
        <f t="shared" si="1"/>
        <v>226</v>
      </c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>
        <v>4.0</v>
      </c>
      <c r="T44" s="187">
        <v>200.0</v>
      </c>
      <c r="U44" s="187"/>
      <c r="V44" s="165"/>
      <c r="W44" s="164"/>
      <c r="X44" s="164"/>
      <c r="Y44" s="164"/>
      <c r="Z44" s="164"/>
      <c r="AA44" s="187"/>
      <c r="AB44" s="164"/>
      <c r="AC44" s="164"/>
      <c r="AD44" s="166"/>
      <c r="AE44" s="164"/>
      <c r="AF44" s="164"/>
      <c r="AG44" s="164"/>
      <c r="AH44" s="164"/>
      <c r="AI44" s="164"/>
      <c r="AJ44" s="222"/>
      <c r="AK44" s="223"/>
      <c r="AL44" s="182"/>
    </row>
    <row r="45" ht="14.25" customHeight="1">
      <c r="A45" s="224" t="s">
        <v>841</v>
      </c>
      <c r="B45" s="224" t="s">
        <v>986</v>
      </c>
      <c r="C45" s="225" t="s">
        <v>987</v>
      </c>
      <c r="D45" s="168">
        <v>110.0</v>
      </c>
      <c r="E45" s="163">
        <f t="shared" si="1"/>
        <v>29</v>
      </c>
      <c r="F45" s="221">
        <v>1.0</v>
      </c>
      <c r="G45" s="221">
        <v>18.0</v>
      </c>
      <c r="H45" s="221"/>
      <c r="I45" s="221"/>
      <c r="J45" s="221">
        <v>2.0</v>
      </c>
      <c r="K45" s="221"/>
      <c r="L45" s="221"/>
      <c r="M45" s="221"/>
      <c r="N45" s="221"/>
      <c r="O45" s="221"/>
      <c r="P45" s="221"/>
      <c r="Q45" s="221"/>
      <c r="R45" s="221">
        <v>1.0</v>
      </c>
      <c r="S45" s="221">
        <v>7.0</v>
      </c>
      <c r="T45" s="226">
        <v>50.0</v>
      </c>
      <c r="U45" s="226"/>
      <c r="V45" s="227"/>
      <c r="W45" s="221"/>
      <c r="X45" s="221"/>
      <c r="Y45" s="221">
        <v>2.0</v>
      </c>
      <c r="Z45" s="221"/>
      <c r="AA45" s="226"/>
      <c r="AB45" s="221"/>
      <c r="AC45" s="221"/>
      <c r="AD45" s="228"/>
      <c r="AE45" s="221"/>
      <c r="AF45" s="221"/>
      <c r="AG45" s="221"/>
      <c r="AH45" s="221"/>
      <c r="AI45" s="221"/>
      <c r="AJ45" s="229"/>
      <c r="AK45" s="223"/>
      <c r="AL45" s="182"/>
    </row>
    <row r="46">
      <c r="A46" s="230" t="s">
        <v>841</v>
      </c>
      <c r="B46" s="230" t="s">
        <v>988</v>
      </c>
      <c r="C46" s="230" t="s">
        <v>989</v>
      </c>
      <c r="D46" s="168">
        <v>1789.0</v>
      </c>
      <c r="E46" s="163">
        <f t="shared" si="1"/>
        <v>1586</v>
      </c>
      <c r="F46" s="115"/>
      <c r="G46" s="105"/>
      <c r="H46" s="231"/>
      <c r="I46" s="105"/>
      <c r="J46" s="231"/>
      <c r="K46" s="231"/>
      <c r="L46" s="231"/>
      <c r="M46" s="231"/>
      <c r="N46" s="105">
        <v>1.0</v>
      </c>
      <c r="O46" s="105"/>
      <c r="P46" s="231"/>
      <c r="Q46" s="105">
        <v>9.0</v>
      </c>
      <c r="R46" s="105"/>
      <c r="S46" s="105">
        <v>10.0</v>
      </c>
      <c r="T46" s="105">
        <v>180.0</v>
      </c>
      <c r="U46" s="105"/>
      <c r="V46" s="105"/>
      <c r="W46" s="105"/>
      <c r="X46" s="231"/>
      <c r="Y46" s="231"/>
      <c r="Z46" s="231"/>
      <c r="AA46" s="105">
        <v>1.0</v>
      </c>
      <c r="AB46" s="105"/>
      <c r="AC46" s="231"/>
      <c r="AD46" s="231"/>
      <c r="AE46" s="105">
        <v>2.0</v>
      </c>
      <c r="AF46" s="231"/>
      <c r="AG46" s="231"/>
      <c r="AH46" s="105"/>
      <c r="AI46" s="231"/>
      <c r="AJ46" s="231"/>
      <c r="AK46" s="230"/>
    </row>
    <row r="47">
      <c r="A47" s="230"/>
      <c r="B47" s="230" t="s">
        <v>990</v>
      </c>
      <c r="C47" s="230" t="s">
        <v>991</v>
      </c>
      <c r="D47" s="232">
        <v>950.0</v>
      </c>
      <c r="E47" s="163">
        <f t="shared" si="1"/>
        <v>690</v>
      </c>
      <c r="F47" s="230">
        <v>60.0</v>
      </c>
      <c r="G47" s="231"/>
      <c r="H47" s="105"/>
      <c r="I47" s="105"/>
      <c r="J47" s="231"/>
      <c r="K47" s="231"/>
      <c r="L47" s="231"/>
      <c r="M47" s="231"/>
      <c r="N47" s="105">
        <v>1.0</v>
      </c>
      <c r="O47" s="231"/>
      <c r="P47" s="231"/>
      <c r="Q47" s="105">
        <v>2.0</v>
      </c>
      <c r="R47" s="105"/>
      <c r="S47" s="105">
        <v>11.0</v>
      </c>
      <c r="T47" s="105">
        <v>180.0</v>
      </c>
      <c r="U47" s="231"/>
      <c r="V47" s="231"/>
      <c r="W47" s="105"/>
      <c r="X47" s="231"/>
      <c r="Y47" s="231"/>
      <c r="Z47" s="231"/>
      <c r="AA47" s="105">
        <v>3.0</v>
      </c>
      <c r="AB47" s="105">
        <v>2.0</v>
      </c>
      <c r="AC47" s="231"/>
      <c r="AD47" s="231"/>
      <c r="AE47" s="105">
        <v>1.0</v>
      </c>
      <c r="AF47" s="231"/>
      <c r="AG47" s="105"/>
      <c r="AH47" s="105"/>
      <c r="AI47" s="231"/>
      <c r="AJ47" s="231"/>
      <c r="AK47" s="230"/>
    </row>
    <row r="48">
      <c r="A48" s="230" t="s">
        <v>841</v>
      </c>
      <c r="B48" s="230" t="s">
        <v>992</v>
      </c>
      <c r="C48" s="230" t="s">
        <v>993</v>
      </c>
      <c r="D48" s="232">
        <v>893.0</v>
      </c>
      <c r="E48" s="163">
        <f t="shared" si="1"/>
        <v>683</v>
      </c>
      <c r="F48" s="115"/>
      <c r="G48" s="231"/>
      <c r="H48" s="105"/>
      <c r="I48" s="105"/>
      <c r="J48" s="231"/>
      <c r="K48" s="231"/>
      <c r="L48" s="231"/>
      <c r="M48" s="231"/>
      <c r="N48" s="231"/>
      <c r="O48" s="231"/>
      <c r="P48" s="231"/>
      <c r="Q48" s="105">
        <v>1.0</v>
      </c>
      <c r="R48" s="105"/>
      <c r="S48" s="105">
        <v>1.0</v>
      </c>
      <c r="T48" s="105">
        <v>60.0</v>
      </c>
      <c r="U48" s="105"/>
      <c r="V48" s="105"/>
      <c r="W48" s="105"/>
      <c r="X48" s="231"/>
      <c r="Y48" s="105">
        <v>27.0</v>
      </c>
      <c r="Z48" s="105"/>
      <c r="AA48" s="105"/>
      <c r="AB48" s="105">
        <v>1.0</v>
      </c>
      <c r="AC48" s="231"/>
      <c r="AD48" s="231"/>
      <c r="AE48" s="105">
        <v>120.0</v>
      </c>
      <c r="AF48" s="231"/>
      <c r="AG48" s="105"/>
      <c r="AH48" s="231"/>
      <c r="AI48" s="231"/>
      <c r="AJ48" s="231"/>
      <c r="AK48" s="230"/>
    </row>
    <row r="49">
      <c r="A49" s="230" t="s">
        <v>841</v>
      </c>
      <c r="B49" s="230" t="s">
        <v>994</v>
      </c>
      <c r="C49" s="230" t="s">
        <v>995</v>
      </c>
      <c r="D49" s="168">
        <v>1881.0</v>
      </c>
      <c r="E49" s="163">
        <f t="shared" si="1"/>
        <v>1751</v>
      </c>
      <c r="F49" s="115"/>
      <c r="G49" s="105"/>
      <c r="H49" s="231"/>
      <c r="I49" s="105"/>
      <c r="J49" s="231"/>
      <c r="K49" s="231"/>
      <c r="L49" s="231"/>
      <c r="M49" s="231"/>
      <c r="N49" s="231"/>
      <c r="O49" s="231"/>
      <c r="P49" s="231"/>
      <c r="Q49" s="105">
        <v>9.0</v>
      </c>
      <c r="R49" s="105"/>
      <c r="S49" s="105">
        <v>1.0</v>
      </c>
      <c r="T49" s="105">
        <v>120.0</v>
      </c>
      <c r="U49" s="105"/>
      <c r="V49" s="105"/>
      <c r="W49" s="105"/>
      <c r="X49" s="231"/>
      <c r="Y49" s="231"/>
      <c r="Z49" s="231"/>
      <c r="AA49" s="105"/>
      <c r="AB49" s="231"/>
      <c r="AC49" s="231"/>
      <c r="AD49" s="231"/>
      <c r="AE49" s="105"/>
      <c r="AF49" s="231"/>
      <c r="AG49" s="231"/>
      <c r="AH49" s="105"/>
      <c r="AI49" s="231"/>
      <c r="AJ49" s="231"/>
      <c r="AK49" s="230"/>
    </row>
    <row r="50" ht="14.25" customHeight="1">
      <c r="A50" s="233" t="s">
        <v>996</v>
      </c>
      <c r="B50" s="234"/>
      <c r="C50" s="235"/>
      <c r="D50" s="236"/>
      <c r="E50" s="237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4"/>
      <c r="Z50" s="234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159"/>
    </row>
    <row r="51" ht="14.25" customHeight="1">
      <c r="A51" s="144" t="s">
        <v>829</v>
      </c>
      <c r="B51" s="146" t="s">
        <v>830</v>
      </c>
      <c r="C51" s="133" t="s">
        <v>818</v>
      </c>
      <c r="D51" s="238"/>
      <c r="E51" s="239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5"/>
      <c r="U51" s="165"/>
      <c r="V51" s="218"/>
      <c r="W51" s="164"/>
      <c r="X51" s="164"/>
      <c r="Y51" s="164"/>
      <c r="Z51" s="164"/>
      <c r="AA51" s="165"/>
      <c r="AB51" s="164"/>
      <c r="AC51" s="164"/>
      <c r="AD51" s="166"/>
      <c r="AE51" s="164"/>
      <c r="AF51" s="164"/>
      <c r="AG51" s="164"/>
      <c r="AH51" s="164"/>
      <c r="AI51" s="164"/>
      <c r="AJ51" s="164"/>
      <c r="AK51" s="167"/>
      <c r="AL51" s="159"/>
    </row>
    <row r="52" ht="14.25" customHeight="1">
      <c r="A52" s="160" t="s">
        <v>997</v>
      </c>
      <c r="B52" s="160" t="s">
        <v>997</v>
      </c>
      <c r="C52" s="160" t="s">
        <v>998</v>
      </c>
      <c r="D52" s="240">
        <v>2636.0</v>
      </c>
      <c r="E52" s="239">
        <f t="shared" ref="E52:E67" si="2">D52+AK52-F52-G52-H52-I52-J52-K52-L52-M52-N52-O52-P52-Q52-R52-S52-T52-U52-V52-W52-X52-Y52-Z52-AA52-AB52-AC52-AD52-AE52-AF52-AG52-AH52-AI52-AJ52</f>
        <v>2467</v>
      </c>
      <c r="F52" s="164">
        <v>1.0</v>
      </c>
      <c r="G52" s="164"/>
      <c r="H52" s="164"/>
      <c r="I52" s="164"/>
      <c r="J52" s="164">
        <v>1.0</v>
      </c>
      <c r="K52" s="164">
        <v>1.0</v>
      </c>
      <c r="L52" s="164">
        <v>1.0</v>
      </c>
      <c r="M52" s="164"/>
      <c r="N52" s="164">
        <v>1.0</v>
      </c>
      <c r="O52" s="164"/>
      <c r="P52" s="164"/>
      <c r="Q52" s="164">
        <v>2.0</v>
      </c>
      <c r="R52" s="164">
        <v>151.0</v>
      </c>
      <c r="S52" s="164"/>
      <c r="T52" s="187"/>
      <c r="U52" s="187">
        <v>2.0</v>
      </c>
      <c r="V52" s="165"/>
      <c r="W52" s="164"/>
      <c r="X52" s="164"/>
      <c r="Y52" s="164">
        <v>1.0</v>
      </c>
      <c r="Z52" s="164">
        <v>1.0</v>
      </c>
      <c r="AA52" s="187"/>
      <c r="AB52" s="164">
        <v>1.0</v>
      </c>
      <c r="AC52" s="164"/>
      <c r="AD52" s="166"/>
      <c r="AE52" s="164">
        <v>3.0</v>
      </c>
      <c r="AF52" s="164">
        <v>2.0</v>
      </c>
      <c r="AG52" s="164">
        <v>1.0</v>
      </c>
      <c r="AH52" s="164"/>
      <c r="AI52" s="164"/>
      <c r="AJ52" s="164"/>
      <c r="AK52" s="167"/>
      <c r="AL52" s="159"/>
    </row>
    <row r="53" ht="14.25" customHeight="1">
      <c r="A53" s="160" t="s">
        <v>999</v>
      </c>
      <c r="B53" s="160" t="s">
        <v>999</v>
      </c>
      <c r="C53" s="160" t="s">
        <v>1000</v>
      </c>
      <c r="D53" s="240">
        <v>3258.0</v>
      </c>
      <c r="E53" s="239">
        <f t="shared" si="2"/>
        <v>3250</v>
      </c>
      <c r="F53" s="164"/>
      <c r="G53" s="164"/>
      <c r="H53" s="164"/>
      <c r="I53" s="164"/>
      <c r="J53" s="164"/>
      <c r="K53" s="164"/>
      <c r="L53" s="164">
        <v>3.0</v>
      </c>
      <c r="M53" s="164">
        <v>1.0</v>
      </c>
      <c r="N53" s="164">
        <v>1.0</v>
      </c>
      <c r="O53" s="164"/>
      <c r="P53" s="164"/>
      <c r="Q53" s="164"/>
      <c r="R53" s="164">
        <v>1.0</v>
      </c>
      <c r="S53" s="164"/>
      <c r="T53" s="187"/>
      <c r="U53" s="187"/>
      <c r="V53" s="165"/>
      <c r="W53" s="164"/>
      <c r="X53" s="164"/>
      <c r="Y53" s="164">
        <v>1.0</v>
      </c>
      <c r="Z53" s="164"/>
      <c r="AA53" s="187"/>
      <c r="AB53" s="164"/>
      <c r="AC53" s="164"/>
      <c r="AD53" s="166"/>
      <c r="AE53" s="164">
        <v>1.0</v>
      </c>
      <c r="AF53" s="164"/>
      <c r="AG53" s="164"/>
      <c r="AH53" s="164"/>
      <c r="AI53" s="164"/>
      <c r="AJ53" s="164"/>
      <c r="AK53" s="167"/>
      <c r="AL53" s="159"/>
    </row>
    <row r="54" ht="14.25" customHeight="1">
      <c r="A54" s="160" t="s">
        <v>1001</v>
      </c>
      <c r="B54" s="160" t="s">
        <v>1002</v>
      </c>
      <c r="C54" s="160" t="s">
        <v>1003</v>
      </c>
      <c r="D54" s="240">
        <v>1506.0</v>
      </c>
      <c r="E54" s="239">
        <f t="shared" si="2"/>
        <v>1506</v>
      </c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87"/>
      <c r="U54" s="187"/>
      <c r="V54" s="218"/>
      <c r="W54" s="164"/>
      <c r="X54" s="164"/>
      <c r="Y54" s="164"/>
      <c r="Z54" s="164"/>
      <c r="AA54" s="187"/>
      <c r="AB54" s="164"/>
      <c r="AC54" s="164"/>
      <c r="AD54" s="166"/>
      <c r="AE54" s="164"/>
      <c r="AF54" s="164"/>
      <c r="AG54" s="164"/>
      <c r="AH54" s="164"/>
      <c r="AI54" s="164"/>
      <c r="AJ54" s="164"/>
      <c r="AK54" s="215"/>
      <c r="AL54" s="159"/>
    </row>
    <row r="55" ht="14.25" customHeight="1">
      <c r="A55" s="160" t="s">
        <v>1004</v>
      </c>
      <c r="B55" s="160" t="s">
        <v>1005</v>
      </c>
      <c r="C55" s="160" t="s">
        <v>1006</v>
      </c>
      <c r="D55" s="240">
        <v>2204.0</v>
      </c>
      <c r="E55" s="239">
        <f t="shared" si="2"/>
        <v>2099</v>
      </c>
      <c r="F55" s="164">
        <v>1.0</v>
      </c>
      <c r="G55" s="164">
        <v>2.0</v>
      </c>
      <c r="H55" s="164"/>
      <c r="I55" s="164"/>
      <c r="J55" s="164">
        <v>3.0</v>
      </c>
      <c r="K55" s="164">
        <v>3.0</v>
      </c>
      <c r="L55" s="164">
        <v>7.0</v>
      </c>
      <c r="M55" s="164">
        <v>6.0</v>
      </c>
      <c r="N55" s="164">
        <v>30.0</v>
      </c>
      <c r="O55" s="164"/>
      <c r="P55" s="164"/>
      <c r="Q55" s="164">
        <v>18.0</v>
      </c>
      <c r="R55" s="164">
        <v>1.0</v>
      </c>
      <c r="S55" s="164">
        <v>3.0</v>
      </c>
      <c r="T55" s="164"/>
      <c r="U55" s="164"/>
      <c r="V55" s="165"/>
      <c r="W55" s="164"/>
      <c r="X55" s="164"/>
      <c r="Y55" s="164">
        <v>10.0</v>
      </c>
      <c r="Z55" s="164">
        <v>6.0</v>
      </c>
      <c r="AA55" s="187">
        <v>3.0</v>
      </c>
      <c r="AB55" s="164">
        <v>1.0</v>
      </c>
      <c r="AC55" s="164"/>
      <c r="AD55" s="166"/>
      <c r="AE55" s="164">
        <v>7.0</v>
      </c>
      <c r="AF55" s="164">
        <v>3.0</v>
      </c>
      <c r="AG55" s="164">
        <v>1.0</v>
      </c>
      <c r="AH55" s="164"/>
      <c r="AI55" s="164"/>
      <c r="AJ55" s="164"/>
      <c r="AK55" s="167"/>
      <c r="AL55" s="159"/>
    </row>
    <row r="56" ht="14.25" customHeight="1">
      <c r="A56" s="160" t="s">
        <v>1007</v>
      </c>
      <c r="B56" s="241"/>
      <c r="C56" s="160" t="s">
        <v>1008</v>
      </c>
      <c r="D56" s="240">
        <v>2915.0</v>
      </c>
      <c r="E56" s="239">
        <f t="shared" si="2"/>
        <v>2915</v>
      </c>
      <c r="F56" s="164"/>
      <c r="G56" s="164"/>
      <c r="H56" s="164"/>
      <c r="I56" s="164"/>
      <c r="J56" s="164"/>
      <c r="K56" s="242"/>
      <c r="L56" s="242"/>
      <c r="M56" s="242"/>
      <c r="N56" s="164"/>
      <c r="O56" s="164"/>
      <c r="P56" s="164"/>
      <c r="Q56" s="164"/>
      <c r="R56" s="242"/>
      <c r="S56" s="242"/>
      <c r="T56" s="242"/>
      <c r="U56" s="242"/>
      <c r="V56" s="218"/>
      <c r="W56" s="242"/>
      <c r="X56" s="164"/>
      <c r="Y56" s="164"/>
      <c r="Z56" s="164"/>
      <c r="AA56" s="187"/>
      <c r="AB56" s="164"/>
      <c r="AC56" s="164"/>
      <c r="AD56" s="243"/>
      <c r="AE56" s="164"/>
      <c r="AF56" s="164"/>
      <c r="AG56" s="164"/>
      <c r="AH56" s="164"/>
      <c r="AI56" s="164"/>
      <c r="AJ56" s="164"/>
      <c r="AK56" s="215"/>
      <c r="AL56" s="159"/>
    </row>
    <row r="57" ht="14.25" customHeight="1">
      <c r="A57" s="160" t="s">
        <v>1009</v>
      </c>
      <c r="B57" s="160" t="s">
        <v>1009</v>
      </c>
      <c r="C57" s="160" t="s">
        <v>1010</v>
      </c>
      <c r="D57" s="240">
        <v>573.0</v>
      </c>
      <c r="E57" s="239">
        <f t="shared" si="2"/>
        <v>573</v>
      </c>
      <c r="F57" s="242"/>
      <c r="G57" s="242"/>
      <c r="H57" s="164"/>
      <c r="I57" s="164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18"/>
      <c r="W57" s="242"/>
      <c r="X57" s="242"/>
      <c r="Y57" s="242"/>
      <c r="Z57" s="242"/>
      <c r="AA57" s="244"/>
      <c r="AB57" s="164"/>
      <c r="AC57" s="164"/>
      <c r="AD57" s="243"/>
      <c r="AE57" s="242"/>
      <c r="AF57" s="242"/>
      <c r="AG57" s="242"/>
      <c r="AH57" s="164"/>
      <c r="AI57" s="242"/>
      <c r="AJ57" s="242"/>
      <c r="AK57" s="167"/>
      <c r="AL57" s="159"/>
    </row>
    <row r="58" ht="14.25" customHeight="1">
      <c r="A58" s="160" t="s">
        <v>1011</v>
      </c>
      <c r="B58" s="160" t="s">
        <v>1011</v>
      </c>
      <c r="C58" s="160" t="s">
        <v>1012</v>
      </c>
      <c r="D58" s="240">
        <v>1660.0</v>
      </c>
      <c r="E58" s="239">
        <f t="shared" si="2"/>
        <v>1648</v>
      </c>
      <c r="F58" s="164">
        <v>1.0</v>
      </c>
      <c r="G58" s="164">
        <v>1.0</v>
      </c>
      <c r="H58" s="164"/>
      <c r="I58" s="164"/>
      <c r="J58" s="164"/>
      <c r="K58" s="164"/>
      <c r="L58" s="164">
        <v>1.0</v>
      </c>
      <c r="M58" s="164">
        <v>2.0</v>
      </c>
      <c r="N58" s="164">
        <v>3.0</v>
      </c>
      <c r="O58" s="164"/>
      <c r="P58" s="164"/>
      <c r="Q58" s="164">
        <v>1.0</v>
      </c>
      <c r="R58" s="164"/>
      <c r="S58" s="164"/>
      <c r="T58" s="164"/>
      <c r="U58" s="164"/>
      <c r="V58" s="165"/>
      <c r="W58" s="164"/>
      <c r="X58" s="242"/>
      <c r="Y58" s="164">
        <v>1.0</v>
      </c>
      <c r="Z58" s="164"/>
      <c r="AA58" s="187"/>
      <c r="AB58" s="164"/>
      <c r="AC58" s="164"/>
      <c r="AD58" s="166"/>
      <c r="AE58" s="164">
        <v>1.0</v>
      </c>
      <c r="AF58" s="164">
        <v>1.0</v>
      </c>
      <c r="AG58" s="164"/>
      <c r="AH58" s="164"/>
      <c r="AI58" s="164"/>
      <c r="AJ58" s="164"/>
      <c r="AK58" s="215"/>
      <c r="AL58" s="159"/>
    </row>
    <row r="59" ht="14.25" customHeight="1">
      <c r="A59" s="160" t="s">
        <v>1013</v>
      </c>
      <c r="B59" s="241"/>
      <c r="C59" s="160" t="s">
        <v>1014</v>
      </c>
      <c r="D59" s="240">
        <v>2073.0</v>
      </c>
      <c r="E59" s="239">
        <f t="shared" si="2"/>
        <v>2073</v>
      </c>
      <c r="F59" s="242"/>
      <c r="G59" s="242"/>
      <c r="H59" s="164"/>
      <c r="I59" s="164"/>
      <c r="J59" s="164"/>
      <c r="K59" s="164"/>
      <c r="L59" s="242"/>
      <c r="M59" s="164"/>
      <c r="N59" s="164"/>
      <c r="O59" s="164"/>
      <c r="P59" s="164"/>
      <c r="Q59" s="164"/>
      <c r="R59" s="164"/>
      <c r="S59" s="242"/>
      <c r="T59" s="164"/>
      <c r="U59" s="164"/>
      <c r="V59" s="218"/>
      <c r="W59" s="164"/>
      <c r="X59" s="164"/>
      <c r="Y59" s="164"/>
      <c r="Z59" s="164"/>
      <c r="AA59" s="244"/>
      <c r="AB59" s="164"/>
      <c r="AC59" s="164"/>
      <c r="AD59" s="166"/>
      <c r="AE59" s="164"/>
      <c r="AF59" s="164"/>
      <c r="AG59" s="164"/>
      <c r="AH59" s="164"/>
      <c r="AI59" s="164"/>
      <c r="AJ59" s="242"/>
      <c r="AK59" s="215"/>
      <c r="AL59" s="159"/>
    </row>
    <row r="60" ht="14.25" customHeight="1">
      <c r="A60" s="160" t="s">
        <v>1015</v>
      </c>
      <c r="B60" s="241"/>
      <c r="C60" s="160" t="s">
        <v>1016</v>
      </c>
      <c r="D60" s="240">
        <v>2971.0</v>
      </c>
      <c r="E60" s="239">
        <f t="shared" si="2"/>
        <v>2971</v>
      </c>
      <c r="F60" s="242"/>
      <c r="G60" s="242"/>
      <c r="H60" s="164"/>
      <c r="I60" s="164"/>
      <c r="J60" s="164"/>
      <c r="K60" s="164"/>
      <c r="L60" s="242"/>
      <c r="M60" s="164"/>
      <c r="N60" s="164"/>
      <c r="O60" s="164"/>
      <c r="P60" s="164"/>
      <c r="Q60" s="164"/>
      <c r="R60" s="164"/>
      <c r="S60" s="242"/>
      <c r="T60" s="164"/>
      <c r="U60" s="164"/>
      <c r="V60" s="218"/>
      <c r="W60" s="164"/>
      <c r="X60" s="164"/>
      <c r="Y60" s="164"/>
      <c r="Z60" s="164"/>
      <c r="AA60" s="244"/>
      <c r="AB60" s="164"/>
      <c r="AC60" s="164"/>
      <c r="AD60" s="166"/>
      <c r="AE60" s="242"/>
      <c r="AF60" s="242"/>
      <c r="AG60" s="164"/>
      <c r="AH60" s="164"/>
      <c r="AI60" s="242"/>
      <c r="AJ60" s="164"/>
      <c r="AK60" s="215"/>
      <c r="AL60" s="159"/>
    </row>
    <row r="61" ht="14.25" customHeight="1">
      <c r="A61" s="160" t="s">
        <v>1017</v>
      </c>
      <c r="B61" s="245"/>
      <c r="C61" s="160" t="s">
        <v>1018</v>
      </c>
      <c r="D61" s="240">
        <v>492.0</v>
      </c>
      <c r="E61" s="239">
        <f t="shared" si="2"/>
        <v>421</v>
      </c>
      <c r="F61" s="164">
        <v>3.0</v>
      </c>
      <c r="G61" s="164">
        <v>7.0</v>
      </c>
      <c r="H61" s="164"/>
      <c r="I61" s="164"/>
      <c r="J61" s="164">
        <v>2.0</v>
      </c>
      <c r="K61" s="164"/>
      <c r="L61" s="164">
        <v>5.0</v>
      </c>
      <c r="M61" s="164"/>
      <c r="N61" s="164">
        <v>4.0</v>
      </c>
      <c r="O61" s="164"/>
      <c r="P61" s="164"/>
      <c r="Q61" s="164">
        <v>15.0</v>
      </c>
      <c r="R61" s="164">
        <v>4.0</v>
      </c>
      <c r="S61" s="164">
        <v>8.0</v>
      </c>
      <c r="T61" s="164"/>
      <c r="U61" s="164"/>
      <c r="V61" s="165"/>
      <c r="W61" s="164"/>
      <c r="X61" s="164"/>
      <c r="Y61" s="164">
        <v>9.0</v>
      </c>
      <c r="Z61" s="164"/>
      <c r="AA61" s="187"/>
      <c r="AB61" s="164"/>
      <c r="AC61" s="164"/>
      <c r="AD61" s="166"/>
      <c r="AE61" s="164">
        <v>10.0</v>
      </c>
      <c r="AF61" s="164"/>
      <c r="AG61" s="164">
        <v>4.0</v>
      </c>
      <c r="AH61" s="164"/>
      <c r="AI61" s="164"/>
      <c r="AJ61" s="164"/>
      <c r="AK61" s="215"/>
      <c r="AL61" s="159"/>
    </row>
    <row r="62" ht="14.25" customHeight="1">
      <c r="A62" s="160" t="s">
        <v>1019</v>
      </c>
      <c r="B62" s="160" t="s">
        <v>1020</v>
      </c>
      <c r="C62" s="160" t="s">
        <v>1021</v>
      </c>
      <c r="D62" s="240">
        <v>1167.0</v>
      </c>
      <c r="E62" s="239">
        <f t="shared" si="2"/>
        <v>830</v>
      </c>
      <c r="F62" s="164">
        <v>115.0</v>
      </c>
      <c r="G62" s="164">
        <v>21.0</v>
      </c>
      <c r="H62" s="164"/>
      <c r="I62" s="164"/>
      <c r="J62" s="164">
        <v>37.0</v>
      </c>
      <c r="K62" s="164"/>
      <c r="L62" s="164">
        <v>12.0</v>
      </c>
      <c r="M62" s="164">
        <v>9.0</v>
      </c>
      <c r="N62" s="164">
        <v>15.0</v>
      </c>
      <c r="O62" s="164"/>
      <c r="P62" s="164"/>
      <c r="Q62" s="164">
        <v>10.0</v>
      </c>
      <c r="R62" s="164">
        <v>4.0</v>
      </c>
      <c r="S62" s="164">
        <v>1.0</v>
      </c>
      <c r="T62" s="164">
        <v>34.0</v>
      </c>
      <c r="U62" s="164">
        <v>2.0</v>
      </c>
      <c r="V62" s="165"/>
      <c r="W62" s="164"/>
      <c r="X62" s="164"/>
      <c r="Y62" s="164">
        <v>15.0</v>
      </c>
      <c r="Z62" s="164">
        <v>8.0</v>
      </c>
      <c r="AA62" s="187"/>
      <c r="AB62" s="164">
        <v>8.0</v>
      </c>
      <c r="AC62" s="164"/>
      <c r="AD62" s="166"/>
      <c r="AE62" s="164">
        <v>20.0</v>
      </c>
      <c r="AF62" s="164">
        <v>4.0</v>
      </c>
      <c r="AG62" s="164">
        <v>22.0</v>
      </c>
      <c r="AH62" s="164"/>
      <c r="AI62" s="164"/>
      <c r="AJ62" s="164"/>
      <c r="AK62" s="215"/>
      <c r="AL62" s="159"/>
    </row>
    <row r="63" ht="14.25" customHeight="1">
      <c r="A63" s="160" t="s">
        <v>1022</v>
      </c>
      <c r="B63" s="160" t="s">
        <v>1023</v>
      </c>
      <c r="C63" s="160" t="s">
        <v>1024</v>
      </c>
      <c r="D63" s="240">
        <v>1610.0</v>
      </c>
      <c r="E63" s="239">
        <f t="shared" si="2"/>
        <v>1491</v>
      </c>
      <c r="F63" s="164">
        <v>2.0</v>
      </c>
      <c r="G63" s="164">
        <v>1.0</v>
      </c>
      <c r="H63" s="164"/>
      <c r="I63" s="164"/>
      <c r="J63" s="164">
        <v>9.0</v>
      </c>
      <c r="K63" s="164">
        <v>3.0</v>
      </c>
      <c r="L63" s="164">
        <v>2.0</v>
      </c>
      <c r="M63" s="164">
        <v>2.0</v>
      </c>
      <c r="N63" s="164">
        <v>1.0</v>
      </c>
      <c r="O63" s="164"/>
      <c r="P63" s="164"/>
      <c r="Q63" s="164">
        <v>16.0</v>
      </c>
      <c r="R63" s="164">
        <v>9.0</v>
      </c>
      <c r="S63" s="164">
        <v>28.0</v>
      </c>
      <c r="T63" s="164">
        <v>6.0</v>
      </c>
      <c r="U63" s="164">
        <v>1.0</v>
      </c>
      <c r="V63" s="165"/>
      <c r="W63" s="164"/>
      <c r="X63" s="164"/>
      <c r="Y63" s="164">
        <v>19.0</v>
      </c>
      <c r="Z63" s="164">
        <v>1.0</v>
      </c>
      <c r="AA63" s="187">
        <v>6.0</v>
      </c>
      <c r="AB63" s="164"/>
      <c r="AC63" s="164"/>
      <c r="AD63" s="166"/>
      <c r="AE63" s="164">
        <v>7.0</v>
      </c>
      <c r="AF63" s="164">
        <v>3.0</v>
      </c>
      <c r="AG63" s="164">
        <v>3.0</v>
      </c>
      <c r="AH63" s="164"/>
      <c r="AI63" s="164"/>
      <c r="AJ63" s="164"/>
      <c r="AK63" s="167"/>
      <c r="AL63" s="159"/>
    </row>
    <row r="64" ht="14.25" customHeight="1">
      <c r="A64" s="160" t="s">
        <v>1025</v>
      </c>
      <c r="B64" s="245"/>
      <c r="C64" s="160" t="s">
        <v>1026</v>
      </c>
      <c r="D64" s="240">
        <v>272.0</v>
      </c>
      <c r="E64" s="239">
        <f t="shared" si="2"/>
        <v>65</v>
      </c>
      <c r="F64" s="164">
        <v>1.0</v>
      </c>
      <c r="G64" s="164"/>
      <c r="H64" s="164"/>
      <c r="I64" s="164"/>
      <c r="J64" s="164"/>
      <c r="K64" s="164">
        <v>2.0</v>
      </c>
      <c r="L64" s="164"/>
      <c r="M64" s="164"/>
      <c r="N64" s="164"/>
      <c r="O64" s="164"/>
      <c r="P64" s="164"/>
      <c r="Q64" s="164"/>
      <c r="R64" s="164">
        <v>201.0</v>
      </c>
      <c r="S64" s="164">
        <v>3.0</v>
      </c>
      <c r="T64" s="164"/>
      <c r="U64" s="164"/>
      <c r="V64" s="218"/>
      <c r="W64" s="164"/>
      <c r="X64" s="164"/>
      <c r="Y64" s="164"/>
      <c r="Z64" s="164"/>
      <c r="AA64" s="187"/>
      <c r="AB64" s="164"/>
      <c r="AC64" s="164"/>
      <c r="AD64" s="166"/>
      <c r="AE64" s="164"/>
      <c r="AF64" s="164"/>
      <c r="AG64" s="164"/>
      <c r="AH64" s="164"/>
      <c r="AI64" s="164"/>
      <c r="AJ64" s="164"/>
      <c r="AK64" s="167"/>
      <c r="AL64" s="159"/>
    </row>
    <row r="65" ht="14.25" customHeight="1">
      <c r="A65" s="160" t="s">
        <v>1027</v>
      </c>
      <c r="B65" s="160" t="s">
        <v>1028</v>
      </c>
      <c r="C65" s="160" t="s">
        <v>1029</v>
      </c>
      <c r="D65" s="240">
        <v>7160.0</v>
      </c>
      <c r="E65" s="239">
        <f t="shared" si="2"/>
        <v>7116</v>
      </c>
      <c r="F65" s="164">
        <v>9.0</v>
      </c>
      <c r="G65" s="164">
        <v>18.0</v>
      </c>
      <c r="H65" s="164"/>
      <c r="I65" s="164"/>
      <c r="J65" s="164">
        <v>15.0</v>
      </c>
      <c r="K65" s="164"/>
      <c r="L65" s="164"/>
      <c r="M65" s="164"/>
      <c r="N65" s="164"/>
      <c r="O65" s="164"/>
      <c r="P65" s="164"/>
      <c r="Q65" s="164">
        <v>1.0</v>
      </c>
      <c r="R65" s="164"/>
      <c r="S65" s="164"/>
      <c r="T65" s="187"/>
      <c r="U65" s="187"/>
      <c r="V65" s="165"/>
      <c r="W65" s="164"/>
      <c r="X65" s="164"/>
      <c r="Y65" s="164"/>
      <c r="Z65" s="164"/>
      <c r="AA65" s="187"/>
      <c r="AB65" s="164"/>
      <c r="AC65" s="164"/>
      <c r="AD65" s="166"/>
      <c r="AE65" s="164"/>
      <c r="AF65" s="164">
        <v>1.0</v>
      </c>
      <c r="AG65" s="164"/>
      <c r="AH65" s="164"/>
      <c r="AI65" s="164"/>
      <c r="AJ65" s="164"/>
      <c r="AK65" s="215"/>
      <c r="AL65" s="159"/>
    </row>
    <row r="66" ht="14.25" customHeight="1">
      <c r="A66" s="160" t="s">
        <v>1030</v>
      </c>
      <c r="B66" s="160" t="s">
        <v>1031</v>
      </c>
      <c r="C66" s="160" t="s">
        <v>1032</v>
      </c>
      <c r="D66" s="240">
        <v>6389.0</v>
      </c>
      <c r="E66" s="239">
        <f t="shared" si="2"/>
        <v>6389</v>
      </c>
      <c r="F66" s="164"/>
      <c r="G66" s="164"/>
      <c r="H66" s="164"/>
      <c r="I66" s="164"/>
      <c r="J66" s="164"/>
      <c r="K66" s="242"/>
      <c r="L66" s="164"/>
      <c r="M66" s="242"/>
      <c r="N66" s="164"/>
      <c r="O66" s="164"/>
      <c r="P66" s="164"/>
      <c r="Q66" s="164"/>
      <c r="R66" s="164"/>
      <c r="S66" s="164"/>
      <c r="T66" s="164"/>
      <c r="U66" s="164"/>
      <c r="V66" s="218"/>
      <c r="W66" s="164"/>
      <c r="X66" s="242"/>
      <c r="Y66" s="242"/>
      <c r="Z66" s="242"/>
      <c r="AA66" s="187"/>
      <c r="AB66" s="242"/>
      <c r="AC66" s="242"/>
      <c r="AD66" s="166"/>
      <c r="AE66" s="242"/>
      <c r="AF66" s="164"/>
      <c r="AG66" s="242"/>
      <c r="AH66" s="164"/>
      <c r="AI66" s="164"/>
      <c r="AJ66" s="164"/>
      <c r="AK66" s="215"/>
      <c r="AL66" s="159"/>
    </row>
    <row r="67" ht="14.25" customHeight="1">
      <c r="A67" s="160" t="s">
        <v>1033</v>
      </c>
      <c r="B67" s="241"/>
      <c r="C67" s="160" t="s">
        <v>1034</v>
      </c>
      <c r="D67" s="240">
        <v>245.0</v>
      </c>
      <c r="E67" s="239">
        <f t="shared" si="2"/>
        <v>245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5"/>
      <c r="W67" s="164"/>
      <c r="X67" s="164"/>
      <c r="Y67" s="164"/>
      <c r="Z67" s="164"/>
      <c r="AA67" s="187"/>
      <c r="AB67" s="164"/>
      <c r="AC67" s="164"/>
      <c r="AD67" s="166"/>
      <c r="AE67" s="164"/>
      <c r="AF67" s="164"/>
      <c r="AG67" s="164"/>
      <c r="AH67" s="164"/>
      <c r="AI67" s="164"/>
      <c r="AJ67" s="164"/>
      <c r="AK67" s="215"/>
      <c r="AL67" s="159"/>
    </row>
    <row r="68" ht="14.25" customHeight="1">
      <c r="A68" s="233" t="s">
        <v>1035</v>
      </c>
      <c r="B68" s="234"/>
      <c r="C68" s="235"/>
      <c r="D68" s="236"/>
      <c r="E68" s="237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159"/>
    </row>
    <row r="69" ht="14.25" customHeight="1">
      <c r="A69" s="144" t="s">
        <v>829</v>
      </c>
      <c r="B69" s="146" t="s">
        <v>830</v>
      </c>
      <c r="C69" s="133" t="s">
        <v>818</v>
      </c>
      <c r="D69" s="238"/>
      <c r="E69" s="239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5"/>
      <c r="U69" s="165"/>
      <c r="V69" s="218"/>
      <c r="W69" s="164"/>
      <c r="X69" s="164"/>
      <c r="Y69" s="164"/>
      <c r="Z69" s="164"/>
      <c r="AA69" s="165"/>
      <c r="AB69" s="164"/>
      <c r="AC69" s="164"/>
      <c r="AD69" s="166"/>
      <c r="AE69" s="164"/>
      <c r="AF69" s="164"/>
      <c r="AG69" s="164"/>
      <c r="AH69" s="164"/>
      <c r="AI69" s="164"/>
      <c r="AJ69" s="164"/>
      <c r="AK69" s="167"/>
      <c r="AL69" s="159"/>
    </row>
    <row r="70" ht="14.25" customHeight="1">
      <c r="A70" s="160" t="s">
        <v>1036</v>
      </c>
      <c r="B70" s="160" t="s">
        <v>1037</v>
      </c>
      <c r="C70" s="160" t="s">
        <v>1038</v>
      </c>
      <c r="D70" s="240">
        <v>2700.0</v>
      </c>
      <c r="E70" s="239">
        <f t="shared" ref="E70:E85" si="3">D70+AK70-F70-G70-H70-I70-J70-K70-L70-M70-N70-O70-P70-Q70-R70-S70-T70-U70-V70-W70-X70-Y70-Z70-AA70-AB70-AC70-AD70-AE70-AF70-AG70-AH70-AI70-AJ70</f>
        <v>2668</v>
      </c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>
        <v>27.0</v>
      </c>
      <c r="R70" s="164">
        <v>3.0</v>
      </c>
      <c r="S70" s="164"/>
      <c r="T70" s="164"/>
      <c r="U70" s="164"/>
      <c r="V70" s="165"/>
      <c r="W70" s="164"/>
      <c r="X70" s="164"/>
      <c r="Y70" s="164"/>
      <c r="Z70" s="164"/>
      <c r="AA70" s="187"/>
      <c r="AB70" s="164">
        <v>1.0</v>
      </c>
      <c r="AC70" s="164"/>
      <c r="AD70" s="166"/>
      <c r="AE70" s="164">
        <v>1.0</v>
      </c>
      <c r="AF70" s="164"/>
      <c r="AG70" s="164"/>
      <c r="AH70" s="164"/>
      <c r="AI70" s="164"/>
      <c r="AJ70" s="164"/>
      <c r="AK70" s="215"/>
      <c r="AL70" s="159"/>
    </row>
    <row r="71" ht="14.25" customHeight="1">
      <c r="A71" s="160" t="s">
        <v>1039</v>
      </c>
      <c r="B71" s="160" t="s">
        <v>1039</v>
      </c>
      <c r="C71" s="160" t="s">
        <v>1040</v>
      </c>
      <c r="D71" s="240">
        <v>4125.0</v>
      </c>
      <c r="E71" s="239">
        <f t="shared" si="3"/>
        <v>4097</v>
      </c>
      <c r="F71" s="164"/>
      <c r="G71" s="164"/>
      <c r="H71" s="164"/>
      <c r="I71" s="164"/>
      <c r="J71" s="164"/>
      <c r="K71" s="164">
        <v>5.0</v>
      </c>
      <c r="L71" s="164">
        <v>1.0</v>
      </c>
      <c r="M71" s="164">
        <v>5.0</v>
      </c>
      <c r="N71" s="164"/>
      <c r="O71" s="164"/>
      <c r="P71" s="164"/>
      <c r="Q71" s="164">
        <v>3.0</v>
      </c>
      <c r="R71" s="164"/>
      <c r="S71" s="164">
        <v>1.0</v>
      </c>
      <c r="T71" s="187">
        <v>5.0</v>
      </c>
      <c r="U71" s="187"/>
      <c r="V71" s="165"/>
      <c r="W71" s="164"/>
      <c r="X71" s="164"/>
      <c r="Y71" s="164"/>
      <c r="Z71" s="164"/>
      <c r="AA71" s="187"/>
      <c r="AB71" s="164"/>
      <c r="AC71" s="164"/>
      <c r="AD71" s="166"/>
      <c r="AE71" s="164">
        <v>7.0</v>
      </c>
      <c r="AF71" s="164"/>
      <c r="AG71" s="164">
        <v>1.0</v>
      </c>
      <c r="AH71" s="164"/>
      <c r="AI71" s="164"/>
      <c r="AJ71" s="164"/>
      <c r="AK71" s="215"/>
      <c r="AL71" s="159"/>
    </row>
    <row r="72" ht="14.25" customHeight="1">
      <c r="A72" s="160" t="s">
        <v>1041</v>
      </c>
      <c r="B72" s="160" t="s">
        <v>1042</v>
      </c>
      <c r="C72" s="160" t="s">
        <v>1043</v>
      </c>
      <c r="D72" s="240">
        <v>1179.0</v>
      </c>
      <c r="E72" s="239">
        <f t="shared" si="3"/>
        <v>1103</v>
      </c>
      <c r="F72" s="164"/>
      <c r="G72" s="164"/>
      <c r="H72" s="164"/>
      <c r="I72" s="164"/>
      <c r="J72" s="164"/>
      <c r="K72" s="164"/>
      <c r="L72" s="164"/>
      <c r="M72" s="164">
        <v>2.0</v>
      </c>
      <c r="N72" s="164"/>
      <c r="O72" s="164"/>
      <c r="P72" s="164"/>
      <c r="Q72" s="164"/>
      <c r="R72" s="164"/>
      <c r="S72" s="164">
        <v>16.0</v>
      </c>
      <c r="T72" s="187"/>
      <c r="U72" s="187">
        <v>30.0</v>
      </c>
      <c r="V72" s="165"/>
      <c r="W72" s="164"/>
      <c r="X72" s="164"/>
      <c r="Y72" s="164">
        <v>25.0</v>
      </c>
      <c r="Z72" s="164"/>
      <c r="AA72" s="187"/>
      <c r="AB72" s="164">
        <v>2.0</v>
      </c>
      <c r="AC72" s="164"/>
      <c r="AD72" s="166"/>
      <c r="AE72" s="164"/>
      <c r="AF72" s="164"/>
      <c r="AG72" s="164">
        <v>1.0</v>
      </c>
      <c r="AH72" s="164"/>
      <c r="AI72" s="164"/>
      <c r="AJ72" s="164"/>
      <c r="AK72" s="167"/>
      <c r="AL72" s="159"/>
    </row>
    <row r="73" ht="14.25" customHeight="1">
      <c r="A73" s="160" t="s">
        <v>1044</v>
      </c>
      <c r="B73" s="160" t="s">
        <v>1044</v>
      </c>
      <c r="C73" s="160" t="s">
        <v>1045</v>
      </c>
      <c r="D73" s="240">
        <v>0.0</v>
      </c>
      <c r="E73" s="239">
        <f t="shared" si="3"/>
        <v>11367</v>
      </c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5"/>
      <c r="W73" s="164"/>
      <c r="X73" s="164"/>
      <c r="Y73" s="164"/>
      <c r="Z73" s="164"/>
      <c r="AA73" s="244"/>
      <c r="AB73" s="164"/>
      <c r="AC73" s="164"/>
      <c r="AD73" s="166"/>
      <c r="AE73" s="164">
        <v>560.0</v>
      </c>
      <c r="AF73" s="164">
        <v>52.0</v>
      </c>
      <c r="AG73" s="164">
        <v>21.0</v>
      </c>
      <c r="AH73" s="164"/>
      <c r="AI73" s="164"/>
      <c r="AJ73" s="242"/>
      <c r="AK73" s="167">
        <v>12000.0</v>
      </c>
      <c r="AL73" s="159"/>
    </row>
    <row r="74" ht="14.25" customHeight="1">
      <c r="A74" s="160" t="s">
        <v>1046</v>
      </c>
      <c r="B74" s="160" t="s">
        <v>1046</v>
      </c>
      <c r="C74" s="160" t="s">
        <v>1047</v>
      </c>
      <c r="D74" s="240">
        <v>2.0</v>
      </c>
      <c r="E74" s="239">
        <f t="shared" si="3"/>
        <v>2</v>
      </c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5"/>
      <c r="W74" s="164"/>
      <c r="X74" s="164"/>
      <c r="Y74" s="164"/>
      <c r="Z74" s="164"/>
      <c r="AA74" s="244"/>
      <c r="AB74" s="242"/>
      <c r="AC74" s="164"/>
      <c r="AD74" s="243"/>
      <c r="AE74" s="164"/>
      <c r="AF74" s="164"/>
      <c r="AG74" s="164"/>
      <c r="AH74" s="164"/>
      <c r="AI74" s="164"/>
      <c r="AJ74" s="242"/>
      <c r="AK74" s="167"/>
      <c r="AL74" s="159"/>
    </row>
    <row r="75" ht="14.25" customHeight="1">
      <c r="A75" s="160" t="s">
        <v>1048</v>
      </c>
      <c r="B75" s="160" t="s">
        <v>1049</v>
      </c>
      <c r="C75" s="160" t="s">
        <v>1050</v>
      </c>
      <c r="D75" s="240">
        <v>166.0</v>
      </c>
      <c r="E75" s="239">
        <f t="shared" si="3"/>
        <v>145</v>
      </c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>
        <v>1.0</v>
      </c>
      <c r="R75" s="164"/>
      <c r="S75" s="164"/>
      <c r="T75" s="164"/>
      <c r="U75" s="164"/>
      <c r="V75" s="165"/>
      <c r="W75" s="164"/>
      <c r="X75" s="164"/>
      <c r="Y75" s="164"/>
      <c r="Z75" s="164"/>
      <c r="AA75" s="244"/>
      <c r="AB75" s="242"/>
      <c r="AC75" s="164"/>
      <c r="AD75" s="166"/>
      <c r="AE75" s="164"/>
      <c r="AF75" s="164">
        <v>20.0</v>
      </c>
      <c r="AG75" s="164"/>
      <c r="AH75" s="164"/>
      <c r="AI75" s="164"/>
      <c r="AJ75" s="242"/>
      <c r="AK75" s="167"/>
      <c r="AL75" s="159"/>
    </row>
    <row r="76" ht="14.25" customHeight="1">
      <c r="A76" s="160" t="s">
        <v>1051</v>
      </c>
      <c r="B76" s="246" t="s">
        <v>1052</v>
      </c>
      <c r="C76" s="160" t="s">
        <v>1053</v>
      </c>
      <c r="D76" s="240">
        <v>20.0</v>
      </c>
      <c r="E76" s="239">
        <f t="shared" si="3"/>
        <v>20</v>
      </c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87"/>
      <c r="U76" s="187"/>
      <c r="V76" s="165"/>
      <c r="W76" s="164"/>
      <c r="X76" s="164"/>
      <c r="Y76" s="164"/>
      <c r="Z76" s="164"/>
      <c r="AA76" s="187"/>
      <c r="AB76" s="164"/>
      <c r="AC76" s="164"/>
      <c r="AD76" s="166"/>
      <c r="AE76" s="164"/>
      <c r="AF76" s="164"/>
      <c r="AG76" s="164"/>
      <c r="AH76" s="164"/>
      <c r="AI76" s="164"/>
      <c r="AJ76" s="164"/>
      <c r="AK76" s="167"/>
      <c r="AL76" s="159"/>
    </row>
    <row r="77" ht="14.25" customHeight="1">
      <c r="A77" s="160" t="s">
        <v>1054</v>
      </c>
      <c r="B77" s="160" t="s">
        <v>1055</v>
      </c>
      <c r="C77" s="160" t="s">
        <v>1056</v>
      </c>
      <c r="D77" s="240">
        <v>8352.0</v>
      </c>
      <c r="E77" s="239">
        <f t="shared" si="3"/>
        <v>8298</v>
      </c>
      <c r="F77" s="164"/>
      <c r="G77" s="164"/>
      <c r="H77" s="164"/>
      <c r="I77" s="164"/>
      <c r="J77" s="164">
        <v>24.0</v>
      </c>
      <c r="K77" s="164"/>
      <c r="L77" s="164">
        <v>12.0</v>
      </c>
      <c r="M77" s="164"/>
      <c r="N77" s="164"/>
      <c r="O77" s="164"/>
      <c r="P77" s="164"/>
      <c r="Q77" s="164"/>
      <c r="R77" s="164">
        <v>6.0</v>
      </c>
      <c r="S77" s="164"/>
      <c r="T77" s="164"/>
      <c r="U77" s="164"/>
      <c r="V77" s="165"/>
      <c r="W77" s="164"/>
      <c r="X77" s="164"/>
      <c r="Y77" s="164">
        <v>12.0</v>
      </c>
      <c r="Z77" s="164"/>
      <c r="AA77" s="187"/>
      <c r="AB77" s="164"/>
      <c r="AC77" s="164"/>
      <c r="AD77" s="166"/>
      <c r="AE77" s="164"/>
      <c r="AF77" s="164"/>
      <c r="AG77" s="164"/>
      <c r="AH77" s="164"/>
      <c r="AI77" s="164"/>
      <c r="AJ77" s="164"/>
      <c r="AK77" s="215"/>
      <c r="AL77" s="159"/>
    </row>
    <row r="78" ht="14.25" customHeight="1">
      <c r="A78" s="160" t="s">
        <v>1057</v>
      </c>
      <c r="B78" s="160" t="s">
        <v>1058</v>
      </c>
      <c r="C78" s="160" t="s">
        <v>1059</v>
      </c>
      <c r="D78" s="240">
        <v>7492.0</v>
      </c>
      <c r="E78" s="239">
        <f t="shared" si="3"/>
        <v>7492</v>
      </c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5"/>
      <c r="W78" s="164"/>
      <c r="X78" s="164"/>
      <c r="Y78" s="164"/>
      <c r="Z78" s="164"/>
      <c r="AA78" s="187"/>
      <c r="AB78" s="164"/>
      <c r="AC78" s="164"/>
      <c r="AD78" s="166"/>
      <c r="AE78" s="164"/>
      <c r="AF78" s="164"/>
      <c r="AG78" s="164"/>
      <c r="AH78" s="164"/>
      <c r="AI78" s="164"/>
      <c r="AJ78" s="164"/>
      <c r="AK78" s="215"/>
      <c r="AL78" s="159"/>
    </row>
    <row r="79" ht="14.25" customHeight="1">
      <c r="A79" s="160" t="s">
        <v>1060</v>
      </c>
      <c r="B79" s="241"/>
      <c r="C79" s="160" t="s">
        <v>1061</v>
      </c>
      <c r="D79" s="240">
        <v>0.0</v>
      </c>
      <c r="E79" s="239">
        <f t="shared" si="3"/>
        <v>0</v>
      </c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218"/>
      <c r="W79" s="164"/>
      <c r="X79" s="164"/>
      <c r="Y79" s="164"/>
      <c r="Z79" s="164"/>
      <c r="AA79" s="244"/>
      <c r="AB79" s="164"/>
      <c r="AC79" s="164"/>
      <c r="AD79" s="166"/>
      <c r="AE79" s="164"/>
      <c r="AF79" s="164"/>
      <c r="AG79" s="164"/>
      <c r="AH79" s="164"/>
      <c r="AI79" s="164"/>
      <c r="AJ79" s="164"/>
      <c r="AK79" s="215"/>
      <c r="AL79" s="159"/>
    </row>
    <row r="80" ht="14.25" customHeight="1">
      <c r="A80" s="160" t="s">
        <v>1062</v>
      </c>
      <c r="B80" s="160" t="s">
        <v>1062</v>
      </c>
      <c r="C80" s="160" t="s">
        <v>1063</v>
      </c>
      <c r="D80" s="240">
        <v>5.0</v>
      </c>
      <c r="E80" s="239">
        <f t="shared" si="3"/>
        <v>3</v>
      </c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5"/>
      <c r="W80" s="164"/>
      <c r="X80" s="164"/>
      <c r="Y80" s="164"/>
      <c r="Z80" s="164"/>
      <c r="AA80" s="187"/>
      <c r="AB80" s="164"/>
      <c r="AC80" s="164"/>
      <c r="AD80" s="166"/>
      <c r="AE80" s="164"/>
      <c r="AF80" s="164">
        <v>2.0</v>
      </c>
      <c r="AG80" s="164"/>
      <c r="AH80" s="164"/>
      <c r="AI80" s="164"/>
      <c r="AJ80" s="164"/>
      <c r="AK80" s="215"/>
      <c r="AL80" s="159"/>
    </row>
    <row r="81" ht="14.25" customHeight="1">
      <c r="A81" s="160" t="s">
        <v>1064</v>
      </c>
      <c r="B81" s="160" t="s">
        <v>1064</v>
      </c>
      <c r="C81" s="160" t="s">
        <v>1065</v>
      </c>
      <c r="D81" s="240">
        <v>3.0</v>
      </c>
      <c r="E81" s="239">
        <f t="shared" si="3"/>
        <v>3</v>
      </c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218"/>
      <c r="W81" s="164"/>
      <c r="X81" s="164"/>
      <c r="Y81" s="164"/>
      <c r="Z81" s="164"/>
      <c r="AA81" s="244"/>
      <c r="AB81" s="164"/>
      <c r="AC81" s="164"/>
      <c r="AD81" s="166"/>
      <c r="AE81" s="164"/>
      <c r="AF81" s="164"/>
      <c r="AG81" s="164"/>
      <c r="AH81" s="164"/>
      <c r="AI81" s="164"/>
      <c r="AJ81" s="164"/>
      <c r="AK81" s="247"/>
      <c r="AL81" s="159"/>
    </row>
    <row r="82" ht="14.25" customHeight="1">
      <c r="A82" s="160" t="s">
        <v>1066</v>
      </c>
      <c r="B82" s="245"/>
      <c r="C82" s="160" t="s">
        <v>1067</v>
      </c>
      <c r="D82" s="240">
        <v>1815.0</v>
      </c>
      <c r="E82" s="239">
        <f t="shared" si="3"/>
        <v>1803</v>
      </c>
      <c r="F82" s="164"/>
      <c r="G82" s="164">
        <v>12.0</v>
      </c>
      <c r="H82" s="164"/>
      <c r="I82" s="164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18"/>
      <c r="W82" s="242"/>
      <c r="X82" s="242"/>
      <c r="Y82" s="242"/>
      <c r="Z82" s="242"/>
      <c r="AA82" s="244"/>
      <c r="AB82" s="164"/>
      <c r="AC82" s="242"/>
      <c r="AD82" s="166"/>
      <c r="AE82" s="242"/>
      <c r="AF82" s="242"/>
      <c r="AG82" s="164"/>
      <c r="AH82" s="164"/>
      <c r="AI82" s="242"/>
      <c r="AJ82" s="164"/>
      <c r="AK82" s="215"/>
      <c r="AL82" s="159"/>
    </row>
    <row r="83" ht="14.25" customHeight="1">
      <c r="A83" s="160" t="s">
        <v>1068</v>
      </c>
      <c r="B83" s="245"/>
      <c r="C83" s="160" t="s">
        <v>1069</v>
      </c>
      <c r="D83" s="240">
        <v>2.0</v>
      </c>
      <c r="E83" s="239">
        <f t="shared" si="3"/>
        <v>2</v>
      </c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5"/>
      <c r="W83" s="164"/>
      <c r="X83" s="164"/>
      <c r="Y83" s="164"/>
      <c r="Z83" s="164"/>
      <c r="AA83" s="187"/>
      <c r="AB83" s="164"/>
      <c r="AC83" s="164"/>
      <c r="AD83" s="166"/>
      <c r="AE83" s="164"/>
      <c r="AF83" s="164"/>
      <c r="AG83" s="187"/>
      <c r="AH83" s="164"/>
      <c r="AI83" s="164"/>
      <c r="AJ83" s="164"/>
      <c r="AK83" s="215"/>
      <c r="AL83" s="159"/>
    </row>
    <row r="84" ht="14.25" customHeight="1">
      <c r="A84" s="160" t="s">
        <v>1070</v>
      </c>
      <c r="B84" s="241"/>
      <c r="C84" s="160" t="s">
        <v>1071</v>
      </c>
      <c r="D84" s="240">
        <v>3000.0</v>
      </c>
      <c r="E84" s="239">
        <f t="shared" si="3"/>
        <v>3000</v>
      </c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218"/>
      <c r="W84" s="164"/>
      <c r="X84" s="164"/>
      <c r="Y84" s="164"/>
      <c r="Z84" s="164"/>
      <c r="AA84" s="187"/>
      <c r="AB84" s="164"/>
      <c r="AC84" s="164"/>
      <c r="AD84" s="166"/>
      <c r="AE84" s="164"/>
      <c r="AF84" s="164"/>
      <c r="AG84" s="187"/>
      <c r="AH84" s="164"/>
      <c r="AI84" s="164"/>
      <c r="AJ84" s="164"/>
      <c r="AK84" s="181"/>
      <c r="AL84" s="182"/>
    </row>
    <row r="85" ht="14.25" customHeight="1">
      <c r="A85" s="160" t="s">
        <v>1072</v>
      </c>
      <c r="B85" s="241"/>
      <c r="C85" s="160" t="s">
        <v>1073</v>
      </c>
      <c r="D85" s="240">
        <v>1521.0</v>
      </c>
      <c r="E85" s="239">
        <f t="shared" si="3"/>
        <v>1519</v>
      </c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>
        <v>1.0</v>
      </c>
      <c r="S85" s="164"/>
      <c r="T85" s="164"/>
      <c r="U85" s="164"/>
      <c r="V85" s="218"/>
      <c r="W85" s="164"/>
      <c r="X85" s="164"/>
      <c r="Y85" s="164"/>
      <c r="Z85" s="164"/>
      <c r="AA85" s="187"/>
      <c r="AB85" s="164"/>
      <c r="AC85" s="164"/>
      <c r="AD85" s="166"/>
      <c r="AE85" s="164"/>
      <c r="AF85" s="164">
        <v>1.0</v>
      </c>
      <c r="AG85" s="187"/>
      <c r="AH85" s="164"/>
      <c r="AI85" s="164"/>
      <c r="AJ85" s="164"/>
      <c r="AK85" s="181"/>
      <c r="AL85" s="182"/>
    </row>
    <row r="86" ht="14.25" customHeight="1">
      <c r="A86" s="233" t="s">
        <v>1074</v>
      </c>
      <c r="B86" s="234"/>
      <c r="C86" s="235"/>
      <c r="D86" s="236"/>
      <c r="E86" s="237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159"/>
    </row>
    <row r="87" ht="14.25" customHeight="1">
      <c r="A87" s="144" t="s">
        <v>829</v>
      </c>
      <c r="B87" s="146" t="s">
        <v>830</v>
      </c>
      <c r="C87" s="133" t="s">
        <v>818</v>
      </c>
      <c r="D87" s="238"/>
      <c r="E87" s="239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5"/>
      <c r="U87" s="165"/>
      <c r="V87" s="218"/>
      <c r="W87" s="164"/>
      <c r="X87" s="164"/>
      <c r="Y87" s="164"/>
      <c r="Z87" s="164"/>
      <c r="AA87" s="165"/>
      <c r="AB87" s="164"/>
      <c r="AC87" s="164"/>
      <c r="AD87" s="166"/>
      <c r="AE87" s="164"/>
      <c r="AF87" s="164"/>
      <c r="AG87" s="164"/>
      <c r="AH87" s="164"/>
      <c r="AI87" s="164"/>
      <c r="AJ87" s="164"/>
      <c r="AK87" s="167"/>
      <c r="AL87" s="159"/>
    </row>
    <row r="88" ht="14.25" customHeight="1">
      <c r="A88" s="160" t="s">
        <v>1075</v>
      </c>
      <c r="B88" s="160" t="s">
        <v>1076</v>
      </c>
      <c r="C88" s="160" t="s">
        <v>1077</v>
      </c>
      <c r="D88" s="240">
        <v>0.0</v>
      </c>
      <c r="E88" s="239">
        <f t="shared" ref="E88:E147" si="4">D88+AK88-F88-G88-H88-I88-J88-K88-L88-M88-N88-O88-P88-Q88-R88-S88-T88-U88-V88-W88-X88-Y88-Z88-AA88-AB88-AC88-AD88-AE88-AF88-AG88-AH88-AI88-AJ88</f>
        <v>0</v>
      </c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242"/>
      <c r="T88" s="218"/>
      <c r="U88" s="218"/>
      <c r="V88" s="218"/>
      <c r="W88" s="164"/>
      <c r="X88" s="164"/>
      <c r="Y88" s="164"/>
      <c r="Z88" s="164"/>
      <c r="AA88" s="165"/>
      <c r="AB88" s="242"/>
      <c r="AC88" s="164"/>
      <c r="AD88" s="164"/>
      <c r="AE88" s="164"/>
      <c r="AF88" s="164"/>
      <c r="AG88" s="164"/>
      <c r="AH88" s="164"/>
      <c r="AI88" s="164"/>
      <c r="AJ88" s="164"/>
      <c r="AK88" s="167"/>
      <c r="AL88" s="159"/>
    </row>
    <row r="89" ht="14.25" customHeight="1">
      <c r="A89" s="160" t="s">
        <v>1078</v>
      </c>
      <c r="B89" s="169" t="s">
        <v>1079</v>
      </c>
      <c r="C89" s="248" t="s">
        <v>1080</v>
      </c>
      <c r="D89" s="240">
        <v>0.0</v>
      </c>
      <c r="E89" s="239">
        <f t="shared" si="4"/>
        <v>0</v>
      </c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5"/>
      <c r="U89" s="165"/>
      <c r="V89" s="218"/>
      <c r="W89" s="164"/>
      <c r="X89" s="164"/>
      <c r="Y89" s="164"/>
      <c r="Z89" s="164"/>
      <c r="AA89" s="165"/>
      <c r="AB89" s="164"/>
      <c r="AC89" s="164"/>
      <c r="AD89" s="166"/>
      <c r="AE89" s="164"/>
      <c r="AF89" s="164"/>
      <c r="AG89" s="164"/>
      <c r="AH89" s="164"/>
      <c r="AI89" s="164"/>
      <c r="AJ89" s="164"/>
      <c r="AK89" s="167"/>
      <c r="AL89" s="159"/>
    </row>
    <row r="90" ht="14.25" customHeight="1">
      <c r="A90" s="160" t="s">
        <v>1081</v>
      </c>
      <c r="B90" s="160" t="s">
        <v>1082</v>
      </c>
      <c r="C90" s="160" t="s">
        <v>1083</v>
      </c>
      <c r="D90" s="240">
        <v>0.0</v>
      </c>
      <c r="E90" s="239">
        <f t="shared" si="4"/>
        <v>0</v>
      </c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5"/>
      <c r="U90" s="165"/>
      <c r="V90" s="218"/>
      <c r="W90" s="164"/>
      <c r="X90" s="164"/>
      <c r="Y90" s="164"/>
      <c r="Z90" s="164"/>
      <c r="AA90" s="165"/>
      <c r="AB90" s="164"/>
      <c r="AC90" s="164"/>
      <c r="AD90" s="166"/>
      <c r="AE90" s="164"/>
      <c r="AF90" s="164"/>
      <c r="AG90" s="164"/>
      <c r="AH90" s="164"/>
      <c r="AI90" s="164"/>
      <c r="AJ90" s="164"/>
      <c r="AK90" s="167"/>
      <c r="AL90" s="159"/>
    </row>
    <row r="91" ht="14.25" customHeight="1">
      <c r="A91" s="160" t="s">
        <v>1081</v>
      </c>
      <c r="B91" s="160" t="s">
        <v>1084</v>
      </c>
      <c r="C91" s="160" t="s">
        <v>1085</v>
      </c>
      <c r="D91" s="240">
        <v>0.0</v>
      </c>
      <c r="E91" s="239">
        <f t="shared" si="4"/>
        <v>0</v>
      </c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5"/>
      <c r="U91" s="165"/>
      <c r="V91" s="218"/>
      <c r="W91" s="164"/>
      <c r="X91" s="164"/>
      <c r="Y91" s="164"/>
      <c r="Z91" s="164"/>
      <c r="AA91" s="165"/>
      <c r="AB91" s="164"/>
      <c r="AC91" s="164"/>
      <c r="AD91" s="166"/>
      <c r="AE91" s="164"/>
      <c r="AF91" s="164"/>
      <c r="AG91" s="164"/>
      <c r="AH91" s="164"/>
      <c r="AI91" s="164"/>
      <c r="AJ91" s="164"/>
      <c r="AK91" s="181"/>
      <c r="AL91" s="182"/>
    </row>
    <row r="92" ht="14.25" customHeight="1">
      <c r="A92" s="160" t="s">
        <v>841</v>
      </c>
      <c r="B92" s="160" t="s">
        <v>1086</v>
      </c>
      <c r="C92" s="248" t="s">
        <v>1087</v>
      </c>
      <c r="D92" s="240">
        <v>0.0</v>
      </c>
      <c r="E92" s="239">
        <f t="shared" si="4"/>
        <v>0</v>
      </c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5"/>
      <c r="U92" s="165"/>
      <c r="V92" s="165"/>
      <c r="W92" s="164"/>
      <c r="X92" s="164"/>
      <c r="Y92" s="164"/>
      <c r="Z92" s="164"/>
      <c r="AA92" s="165"/>
      <c r="AB92" s="164"/>
      <c r="AC92" s="164"/>
      <c r="AD92" s="166"/>
      <c r="AE92" s="164"/>
      <c r="AF92" s="164"/>
      <c r="AG92" s="164"/>
      <c r="AH92" s="164"/>
      <c r="AI92" s="164"/>
      <c r="AJ92" s="164"/>
      <c r="AK92" s="181"/>
      <c r="AL92" s="182"/>
    </row>
    <row r="93" ht="14.25" customHeight="1">
      <c r="A93" s="160" t="s">
        <v>841</v>
      </c>
      <c r="B93" s="160" t="s">
        <v>1088</v>
      </c>
      <c r="C93" s="160" t="s">
        <v>1089</v>
      </c>
      <c r="D93" s="240">
        <v>0.0</v>
      </c>
      <c r="E93" s="239">
        <f t="shared" si="4"/>
        <v>0</v>
      </c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5"/>
      <c r="U93" s="165"/>
      <c r="V93" s="218"/>
      <c r="W93" s="164"/>
      <c r="X93" s="164"/>
      <c r="Y93" s="164"/>
      <c r="Z93" s="164"/>
      <c r="AA93" s="165"/>
      <c r="AB93" s="164"/>
      <c r="AC93" s="164"/>
      <c r="AD93" s="166"/>
      <c r="AE93" s="164"/>
      <c r="AF93" s="164"/>
      <c r="AG93" s="164"/>
      <c r="AH93" s="164"/>
      <c r="AI93" s="164"/>
      <c r="AJ93" s="164"/>
      <c r="AK93" s="181"/>
      <c r="AL93" s="182"/>
    </row>
    <row r="94" ht="15.0" customHeight="1">
      <c r="A94" s="160" t="s">
        <v>841</v>
      </c>
      <c r="B94" s="195" t="s">
        <v>1090</v>
      </c>
      <c r="C94" s="195" t="s">
        <v>1091</v>
      </c>
      <c r="D94" s="240">
        <v>0.0</v>
      </c>
      <c r="E94" s="239">
        <f t="shared" si="4"/>
        <v>0</v>
      </c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87"/>
      <c r="U94" s="187"/>
      <c r="V94" s="218"/>
      <c r="W94" s="164"/>
      <c r="X94" s="164"/>
      <c r="Y94" s="164"/>
      <c r="Z94" s="164"/>
      <c r="AA94" s="187"/>
      <c r="AB94" s="164"/>
      <c r="AC94" s="164"/>
      <c r="AD94" s="166"/>
      <c r="AE94" s="164"/>
      <c r="AF94" s="164"/>
      <c r="AG94" s="164"/>
      <c r="AH94" s="164"/>
      <c r="AI94" s="164"/>
      <c r="AJ94" s="164"/>
      <c r="AK94" s="167"/>
      <c r="AL94" s="249"/>
    </row>
    <row r="95" ht="15.0" customHeight="1">
      <c r="A95" s="160" t="s">
        <v>841</v>
      </c>
      <c r="B95" s="160" t="s">
        <v>1092</v>
      </c>
      <c r="C95" s="160" t="s">
        <v>1093</v>
      </c>
      <c r="D95" s="240">
        <v>0.0</v>
      </c>
      <c r="E95" s="239">
        <f t="shared" si="4"/>
        <v>0</v>
      </c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87"/>
      <c r="U95" s="187"/>
      <c r="V95" s="218"/>
      <c r="W95" s="164"/>
      <c r="X95" s="164"/>
      <c r="Y95" s="164"/>
      <c r="Z95" s="164"/>
      <c r="AA95" s="187"/>
      <c r="AB95" s="164"/>
      <c r="AC95" s="164"/>
      <c r="AD95" s="166"/>
      <c r="AE95" s="164"/>
      <c r="AF95" s="164"/>
      <c r="AG95" s="164"/>
      <c r="AH95" s="164"/>
      <c r="AI95" s="164"/>
      <c r="AJ95" s="164"/>
      <c r="AK95" s="167"/>
      <c r="AL95" s="249"/>
    </row>
    <row r="96" ht="15.0" customHeight="1">
      <c r="A96" s="160" t="s">
        <v>841</v>
      </c>
      <c r="B96" s="160" t="s">
        <v>1094</v>
      </c>
      <c r="C96" s="160" t="s">
        <v>1095</v>
      </c>
      <c r="D96" s="240">
        <v>0.0</v>
      </c>
      <c r="E96" s="239">
        <f t="shared" si="4"/>
        <v>0</v>
      </c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87"/>
      <c r="U96" s="187"/>
      <c r="V96" s="218"/>
      <c r="W96" s="164"/>
      <c r="X96" s="164"/>
      <c r="Y96" s="164"/>
      <c r="Z96" s="164"/>
      <c r="AA96" s="187"/>
      <c r="AB96" s="164"/>
      <c r="AC96" s="164"/>
      <c r="AD96" s="166"/>
      <c r="AE96" s="164"/>
      <c r="AF96" s="164"/>
      <c r="AG96" s="164"/>
      <c r="AH96" s="164"/>
      <c r="AI96" s="164"/>
      <c r="AJ96" s="164"/>
      <c r="AK96" s="167"/>
      <c r="AL96" s="249"/>
    </row>
    <row r="97" ht="15.0" customHeight="1">
      <c r="A97" s="160" t="s">
        <v>1096</v>
      </c>
      <c r="B97" s="160" t="s">
        <v>1097</v>
      </c>
      <c r="C97" s="160" t="s">
        <v>1098</v>
      </c>
      <c r="D97" s="240">
        <v>0.0</v>
      </c>
      <c r="E97" s="239">
        <f t="shared" si="4"/>
        <v>0</v>
      </c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87"/>
      <c r="U97" s="187"/>
      <c r="V97" s="218"/>
      <c r="W97" s="164"/>
      <c r="X97" s="164"/>
      <c r="Y97" s="164"/>
      <c r="Z97" s="164"/>
      <c r="AA97" s="187"/>
      <c r="AB97" s="164"/>
      <c r="AC97" s="164"/>
      <c r="AD97" s="166"/>
      <c r="AE97" s="164"/>
      <c r="AF97" s="164"/>
      <c r="AG97" s="164"/>
      <c r="AH97" s="164"/>
      <c r="AI97" s="164"/>
      <c r="AJ97" s="164"/>
      <c r="AK97" s="167"/>
      <c r="AL97" s="249"/>
    </row>
    <row r="98">
      <c r="A98" s="160" t="s">
        <v>1099</v>
      </c>
      <c r="B98" s="160" t="s">
        <v>1100</v>
      </c>
      <c r="C98" s="160" t="s">
        <v>1101</v>
      </c>
      <c r="D98" s="240">
        <v>0.0</v>
      </c>
      <c r="E98" s="239">
        <f t="shared" si="4"/>
        <v>0</v>
      </c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164"/>
      <c r="R98" s="242"/>
      <c r="S98" s="242"/>
      <c r="T98" s="244"/>
      <c r="U98" s="244"/>
      <c r="V98" s="218"/>
      <c r="W98" s="242"/>
      <c r="X98" s="242"/>
      <c r="Y98" s="242"/>
      <c r="Z98" s="242"/>
      <c r="AA98" s="244"/>
      <c r="AB98" s="242"/>
      <c r="AC98" s="242"/>
      <c r="AD98" s="243"/>
      <c r="AE98" s="242"/>
      <c r="AF98" s="242"/>
      <c r="AG98" s="164"/>
      <c r="AH98" s="242"/>
      <c r="AI98" s="242"/>
      <c r="AJ98" s="242"/>
      <c r="AK98" s="215"/>
      <c r="AL98" s="159"/>
    </row>
    <row r="99" ht="15.0" customHeight="1">
      <c r="A99" s="160" t="s">
        <v>1102</v>
      </c>
      <c r="B99" s="160" t="s">
        <v>1103</v>
      </c>
      <c r="C99" s="160" t="s">
        <v>1104</v>
      </c>
      <c r="D99" s="240">
        <v>0.0</v>
      </c>
      <c r="E99" s="239">
        <f t="shared" si="4"/>
        <v>0</v>
      </c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87"/>
      <c r="U99" s="187"/>
      <c r="V99" s="218"/>
      <c r="W99" s="164"/>
      <c r="X99" s="164"/>
      <c r="Y99" s="164"/>
      <c r="Z99" s="164"/>
      <c r="AA99" s="244"/>
      <c r="AB99" s="164"/>
      <c r="AC99" s="164"/>
      <c r="AD99" s="166"/>
      <c r="AE99" s="164"/>
      <c r="AF99" s="164"/>
      <c r="AG99" s="164"/>
      <c r="AH99" s="164"/>
      <c r="AI99" s="164"/>
      <c r="AJ99" s="164"/>
      <c r="AK99" s="167"/>
      <c r="AL99" s="159"/>
    </row>
    <row r="100" ht="14.25" customHeight="1">
      <c r="A100" s="160" t="s">
        <v>1105</v>
      </c>
      <c r="B100" s="160" t="s">
        <v>1106</v>
      </c>
      <c r="C100" s="160" t="s">
        <v>1107</v>
      </c>
      <c r="D100" s="240">
        <v>0.0</v>
      </c>
      <c r="E100" s="239">
        <f t="shared" si="4"/>
        <v>0</v>
      </c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218"/>
      <c r="W100" s="164"/>
      <c r="X100" s="164"/>
      <c r="Y100" s="164"/>
      <c r="Z100" s="164"/>
      <c r="AA100" s="187"/>
      <c r="AB100" s="164"/>
      <c r="AC100" s="164"/>
      <c r="AD100" s="166"/>
      <c r="AE100" s="164"/>
      <c r="AF100" s="164"/>
      <c r="AG100" s="164"/>
      <c r="AH100" s="164"/>
      <c r="AI100" s="164"/>
      <c r="AJ100" s="164"/>
      <c r="AK100" s="215"/>
      <c r="AL100" s="159"/>
    </row>
    <row r="101" ht="14.25" customHeight="1">
      <c r="A101" s="160" t="s">
        <v>1108</v>
      </c>
      <c r="B101" s="241"/>
      <c r="C101" s="160" t="s">
        <v>1109</v>
      </c>
      <c r="D101" s="240">
        <v>0.0</v>
      </c>
      <c r="E101" s="239">
        <f t="shared" si="4"/>
        <v>0</v>
      </c>
      <c r="F101" s="242"/>
      <c r="G101" s="242"/>
      <c r="H101" s="242"/>
      <c r="I101" s="164"/>
      <c r="J101" s="242"/>
      <c r="K101" s="242"/>
      <c r="L101" s="242"/>
      <c r="M101" s="242"/>
      <c r="N101" s="164"/>
      <c r="O101" s="164"/>
      <c r="P101" s="164"/>
      <c r="Q101" s="164"/>
      <c r="R101" s="164"/>
      <c r="S101" s="164"/>
      <c r="T101" s="164"/>
      <c r="U101" s="164"/>
      <c r="V101" s="218"/>
      <c r="W101" s="242"/>
      <c r="X101" s="164"/>
      <c r="Y101" s="164"/>
      <c r="Z101" s="164"/>
      <c r="AA101" s="187"/>
      <c r="AB101" s="164"/>
      <c r="AC101" s="242"/>
      <c r="AD101" s="166"/>
      <c r="AE101" s="242"/>
      <c r="AF101" s="242"/>
      <c r="AG101" s="242"/>
      <c r="AH101" s="242"/>
      <c r="AI101" s="242"/>
      <c r="AJ101" s="242"/>
      <c r="AK101" s="215"/>
      <c r="AL101" s="159"/>
    </row>
    <row r="102" ht="14.25" customHeight="1">
      <c r="A102" s="160" t="s">
        <v>1110</v>
      </c>
      <c r="B102" s="160" t="s">
        <v>1111</v>
      </c>
      <c r="C102" s="160" t="s">
        <v>1112</v>
      </c>
      <c r="D102" s="240">
        <v>0.0</v>
      </c>
      <c r="E102" s="239">
        <f t="shared" si="4"/>
        <v>0</v>
      </c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218"/>
      <c r="W102" s="164"/>
      <c r="X102" s="164"/>
      <c r="Y102" s="164"/>
      <c r="Z102" s="164"/>
      <c r="AA102" s="187"/>
      <c r="AB102" s="164"/>
      <c r="AC102" s="164"/>
      <c r="AD102" s="166"/>
      <c r="AE102" s="164"/>
      <c r="AF102" s="164"/>
      <c r="AG102" s="164"/>
      <c r="AH102" s="164"/>
      <c r="AI102" s="242"/>
      <c r="AJ102" s="164"/>
      <c r="AK102" s="215"/>
      <c r="AL102" s="159"/>
    </row>
    <row r="103" ht="14.25" customHeight="1">
      <c r="A103" s="160" t="s">
        <v>1113</v>
      </c>
      <c r="B103" s="245"/>
      <c r="C103" s="160" t="s">
        <v>1114</v>
      </c>
      <c r="D103" s="240">
        <v>0.0</v>
      </c>
      <c r="E103" s="239">
        <f t="shared" si="4"/>
        <v>0</v>
      </c>
      <c r="F103" s="242"/>
      <c r="G103" s="242"/>
      <c r="H103" s="164"/>
      <c r="I103" s="164"/>
      <c r="J103" s="164"/>
      <c r="K103" s="242"/>
      <c r="L103" s="242"/>
      <c r="M103" s="242"/>
      <c r="N103" s="164"/>
      <c r="O103" s="164"/>
      <c r="P103" s="164"/>
      <c r="Q103" s="164"/>
      <c r="R103" s="164"/>
      <c r="S103" s="242"/>
      <c r="T103" s="242"/>
      <c r="U103" s="242"/>
      <c r="V103" s="218"/>
      <c r="W103" s="242"/>
      <c r="X103" s="164"/>
      <c r="Y103" s="242"/>
      <c r="Z103" s="242"/>
      <c r="AA103" s="244"/>
      <c r="AB103" s="242"/>
      <c r="AC103" s="164"/>
      <c r="AD103" s="243"/>
      <c r="AE103" s="242"/>
      <c r="AF103" s="242"/>
      <c r="AG103" s="164"/>
      <c r="AH103" s="242"/>
      <c r="AI103" s="164"/>
      <c r="AJ103" s="242"/>
      <c r="AK103" s="215"/>
      <c r="AL103" s="159"/>
    </row>
    <row r="104" ht="14.25" customHeight="1">
      <c r="A104" s="160" t="s">
        <v>1115</v>
      </c>
      <c r="B104" s="245"/>
      <c r="C104" s="160" t="s">
        <v>954</v>
      </c>
      <c r="D104" s="240">
        <v>0.0</v>
      </c>
      <c r="E104" s="239">
        <f t="shared" si="4"/>
        <v>0</v>
      </c>
      <c r="F104" s="164"/>
      <c r="G104" s="164"/>
      <c r="H104" s="164"/>
      <c r="I104" s="164"/>
      <c r="J104" s="242"/>
      <c r="K104" s="242"/>
      <c r="L104" s="164"/>
      <c r="M104" s="242"/>
      <c r="N104" s="164"/>
      <c r="O104" s="164"/>
      <c r="P104" s="164"/>
      <c r="Q104" s="242"/>
      <c r="R104" s="164"/>
      <c r="S104" s="164"/>
      <c r="T104" s="242"/>
      <c r="U104" s="242"/>
      <c r="V104" s="218"/>
      <c r="W104" s="164"/>
      <c r="X104" s="164"/>
      <c r="Y104" s="164"/>
      <c r="Z104" s="164"/>
      <c r="AA104" s="187"/>
      <c r="AB104" s="164"/>
      <c r="AC104" s="242"/>
      <c r="AD104" s="166"/>
      <c r="AE104" s="164"/>
      <c r="AF104" s="164"/>
      <c r="AG104" s="164"/>
      <c r="AH104" s="242"/>
      <c r="AI104" s="242"/>
      <c r="AJ104" s="242"/>
      <c r="AK104" s="215"/>
      <c r="AL104" s="159"/>
    </row>
    <row r="105" ht="14.25" customHeight="1">
      <c r="A105" s="160" t="s">
        <v>1116</v>
      </c>
      <c r="B105" s="245"/>
      <c r="C105" s="160" t="s">
        <v>1117</v>
      </c>
      <c r="D105" s="240">
        <v>0.0</v>
      </c>
      <c r="E105" s="239">
        <f t="shared" si="4"/>
        <v>0</v>
      </c>
      <c r="F105" s="242"/>
      <c r="G105" s="242"/>
      <c r="H105" s="242"/>
      <c r="I105" s="242"/>
      <c r="J105" s="242"/>
      <c r="K105" s="164"/>
      <c r="L105" s="242"/>
      <c r="M105" s="164"/>
      <c r="N105" s="242"/>
      <c r="O105" s="242"/>
      <c r="P105" s="242"/>
      <c r="Q105" s="242"/>
      <c r="R105" s="242"/>
      <c r="S105" s="242"/>
      <c r="T105" s="242"/>
      <c r="U105" s="242"/>
      <c r="V105" s="218"/>
      <c r="W105" s="242"/>
      <c r="X105" s="242"/>
      <c r="Y105" s="242"/>
      <c r="Z105" s="242"/>
      <c r="AA105" s="244"/>
      <c r="AB105" s="242"/>
      <c r="AC105" s="242"/>
      <c r="AD105" s="243"/>
      <c r="AE105" s="242"/>
      <c r="AF105" s="242"/>
      <c r="AG105" s="242"/>
      <c r="AH105" s="242"/>
      <c r="AI105" s="242"/>
      <c r="AJ105" s="242"/>
      <c r="AK105" s="215"/>
      <c r="AL105" s="159"/>
    </row>
    <row r="106" ht="14.25" customHeight="1">
      <c r="A106" s="160" t="s">
        <v>1118</v>
      </c>
      <c r="B106" s="160" t="s">
        <v>1119</v>
      </c>
      <c r="C106" s="160" t="s">
        <v>1120</v>
      </c>
      <c r="D106" s="240">
        <v>0.0</v>
      </c>
      <c r="E106" s="239">
        <f t="shared" si="4"/>
        <v>0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218"/>
      <c r="W106" s="164"/>
      <c r="X106" s="164"/>
      <c r="Y106" s="164"/>
      <c r="Z106" s="164"/>
      <c r="AA106" s="187"/>
      <c r="AB106" s="164"/>
      <c r="AC106" s="164"/>
      <c r="AD106" s="166"/>
      <c r="AE106" s="242"/>
      <c r="AF106" s="242"/>
      <c r="AG106" s="164"/>
      <c r="AH106" s="164"/>
      <c r="AI106" s="164"/>
      <c r="AJ106" s="242"/>
      <c r="AK106" s="167"/>
      <c r="AL106" s="159"/>
    </row>
    <row r="107" ht="14.25" customHeight="1">
      <c r="A107" s="160" t="s">
        <v>1121</v>
      </c>
      <c r="B107" s="160" t="s">
        <v>1122</v>
      </c>
      <c r="C107" s="160" t="s">
        <v>1123</v>
      </c>
      <c r="D107" s="240">
        <v>0.0</v>
      </c>
      <c r="E107" s="239">
        <f t="shared" si="4"/>
        <v>0</v>
      </c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218"/>
      <c r="W107" s="164"/>
      <c r="X107" s="164"/>
      <c r="Y107" s="164"/>
      <c r="Z107" s="164"/>
      <c r="AA107" s="244"/>
      <c r="AB107" s="164"/>
      <c r="AC107" s="242"/>
      <c r="AD107" s="166"/>
      <c r="AE107" s="164"/>
      <c r="AF107" s="164"/>
      <c r="AG107" s="242"/>
      <c r="AH107" s="164"/>
      <c r="AI107" s="164"/>
      <c r="AJ107" s="164"/>
      <c r="AK107" s="167"/>
      <c r="AL107" s="159"/>
    </row>
    <row r="108" ht="14.25" customHeight="1">
      <c r="A108" s="160" t="s">
        <v>1009</v>
      </c>
      <c r="B108" s="160" t="s">
        <v>1009</v>
      </c>
      <c r="C108" s="160" t="s">
        <v>1124</v>
      </c>
      <c r="D108" s="240">
        <v>0.0</v>
      </c>
      <c r="E108" s="239">
        <f t="shared" si="4"/>
        <v>0</v>
      </c>
      <c r="F108" s="164"/>
      <c r="G108" s="164"/>
      <c r="H108" s="164"/>
      <c r="I108" s="164"/>
      <c r="J108" s="164"/>
      <c r="K108" s="164"/>
      <c r="L108" s="242"/>
      <c r="M108" s="164"/>
      <c r="N108" s="164"/>
      <c r="O108" s="164"/>
      <c r="P108" s="164"/>
      <c r="Q108" s="164"/>
      <c r="R108" s="164"/>
      <c r="S108" s="164"/>
      <c r="T108" s="164"/>
      <c r="U108" s="164"/>
      <c r="V108" s="218"/>
      <c r="W108" s="164"/>
      <c r="X108" s="164"/>
      <c r="Y108" s="164"/>
      <c r="Z108" s="164"/>
      <c r="AA108" s="244"/>
      <c r="AB108" s="242"/>
      <c r="AC108" s="164"/>
      <c r="AD108" s="166"/>
      <c r="AE108" s="164"/>
      <c r="AF108" s="164"/>
      <c r="AG108" s="242"/>
      <c r="AH108" s="164"/>
      <c r="AI108" s="164"/>
      <c r="AJ108" s="164"/>
      <c r="AK108" s="247"/>
      <c r="AL108" s="182"/>
    </row>
    <row r="109" ht="14.25" customHeight="1">
      <c r="A109" s="160" t="s">
        <v>1125</v>
      </c>
      <c r="B109" s="160" t="s">
        <v>1126</v>
      </c>
      <c r="C109" s="160" t="s">
        <v>1127</v>
      </c>
      <c r="D109" s="240">
        <v>0.0</v>
      </c>
      <c r="E109" s="239">
        <f t="shared" si="4"/>
        <v>0</v>
      </c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218"/>
      <c r="W109" s="164"/>
      <c r="X109" s="164"/>
      <c r="Y109" s="164"/>
      <c r="Z109" s="164"/>
      <c r="AA109" s="187"/>
      <c r="AB109" s="164"/>
      <c r="AC109" s="164"/>
      <c r="AD109" s="166"/>
      <c r="AE109" s="164"/>
      <c r="AF109" s="164"/>
      <c r="AG109" s="164"/>
      <c r="AH109" s="164"/>
      <c r="AI109" s="164"/>
      <c r="AJ109" s="164"/>
      <c r="AK109" s="247"/>
      <c r="AL109" s="159"/>
    </row>
    <row r="110" ht="14.25" customHeight="1">
      <c r="A110" s="160" t="s">
        <v>1128</v>
      </c>
      <c r="B110" s="160" t="s">
        <v>1128</v>
      </c>
      <c r="C110" s="160" t="s">
        <v>1129</v>
      </c>
      <c r="D110" s="240">
        <v>0.0</v>
      </c>
      <c r="E110" s="239">
        <f t="shared" si="4"/>
        <v>0</v>
      </c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218"/>
      <c r="W110" s="164"/>
      <c r="X110" s="164"/>
      <c r="Y110" s="164"/>
      <c r="Z110" s="164"/>
      <c r="AA110" s="244"/>
      <c r="AB110" s="242"/>
      <c r="AC110" s="164"/>
      <c r="AD110" s="243"/>
      <c r="AE110" s="164"/>
      <c r="AF110" s="164"/>
      <c r="AG110" s="242"/>
      <c r="AH110" s="164"/>
      <c r="AI110" s="164"/>
      <c r="AJ110" s="164"/>
      <c r="AK110" s="215"/>
      <c r="AL110" s="159"/>
    </row>
    <row r="111" ht="14.25" customHeight="1">
      <c r="A111" s="160" t="s">
        <v>1130</v>
      </c>
      <c r="B111" s="160" t="s">
        <v>1130</v>
      </c>
      <c r="C111" s="160" t="s">
        <v>1131</v>
      </c>
      <c r="D111" s="240">
        <v>0.0</v>
      </c>
      <c r="E111" s="239">
        <f t="shared" si="4"/>
        <v>0</v>
      </c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5"/>
      <c r="W111" s="164"/>
      <c r="X111" s="164"/>
      <c r="Y111" s="164"/>
      <c r="Z111" s="164"/>
      <c r="AA111" s="187"/>
      <c r="AB111" s="164"/>
      <c r="AC111" s="164"/>
      <c r="AD111" s="166"/>
      <c r="AE111" s="164"/>
      <c r="AF111" s="164"/>
      <c r="AG111" s="164"/>
      <c r="AH111" s="164"/>
      <c r="AI111" s="164"/>
      <c r="AJ111" s="164"/>
      <c r="AK111" s="167"/>
      <c r="AL111" s="159"/>
    </row>
    <row r="112" ht="14.25" customHeight="1">
      <c r="A112" s="160" t="s">
        <v>1132</v>
      </c>
      <c r="B112" s="160" t="s">
        <v>1132</v>
      </c>
      <c r="C112" s="160" t="s">
        <v>1133</v>
      </c>
      <c r="D112" s="240">
        <v>0.0</v>
      </c>
      <c r="E112" s="239">
        <f t="shared" si="4"/>
        <v>0</v>
      </c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5"/>
      <c r="W112" s="164"/>
      <c r="X112" s="164"/>
      <c r="Y112" s="164"/>
      <c r="Z112" s="164"/>
      <c r="AA112" s="187"/>
      <c r="AB112" s="164"/>
      <c r="AC112" s="164"/>
      <c r="AD112" s="166"/>
      <c r="AE112" s="164"/>
      <c r="AF112" s="164"/>
      <c r="AG112" s="164"/>
      <c r="AH112" s="164"/>
      <c r="AI112" s="164"/>
      <c r="AJ112" s="164"/>
      <c r="AK112" s="167"/>
      <c r="AL112" s="159"/>
    </row>
    <row r="113" ht="14.25" customHeight="1">
      <c r="A113" s="160" t="s">
        <v>1134</v>
      </c>
      <c r="B113" s="250" t="s">
        <v>1135</v>
      </c>
      <c r="C113" s="160" t="s">
        <v>1136</v>
      </c>
      <c r="D113" s="240">
        <v>0.0</v>
      </c>
      <c r="E113" s="239">
        <f t="shared" si="4"/>
        <v>0</v>
      </c>
      <c r="F113" s="164"/>
      <c r="G113" s="164"/>
      <c r="H113" s="164"/>
      <c r="I113" s="164"/>
      <c r="J113" s="164"/>
      <c r="K113" s="164"/>
      <c r="L113" s="242"/>
      <c r="M113" s="164"/>
      <c r="N113" s="164"/>
      <c r="O113" s="164"/>
      <c r="P113" s="242"/>
      <c r="Q113" s="164"/>
      <c r="R113" s="242"/>
      <c r="S113" s="242"/>
      <c r="T113" s="164"/>
      <c r="U113" s="164"/>
      <c r="V113" s="218"/>
      <c r="W113" s="164"/>
      <c r="X113" s="242"/>
      <c r="Y113" s="164"/>
      <c r="Z113" s="164"/>
      <c r="AA113" s="244"/>
      <c r="AB113" s="242"/>
      <c r="AC113" s="164"/>
      <c r="AD113" s="166"/>
      <c r="AE113" s="164"/>
      <c r="AF113" s="164"/>
      <c r="AG113" s="164"/>
      <c r="AH113" s="164"/>
      <c r="AI113" s="242"/>
      <c r="AJ113" s="164"/>
      <c r="AK113" s="215"/>
      <c r="AL113" s="159"/>
    </row>
    <row r="114" ht="14.25" customHeight="1">
      <c r="A114" s="160"/>
      <c r="B114" s="160" t="s">
        <v>1137</v>
      </c>
      <c r="C114" s="160" t="s">
        <v>1138</v>
      </c>
      <c r="D114" s="240">
        <v>0.0</v>
      </c>
      <c r="E114" s="239">
        <f t="shared" si="4"/>
        <v>0</v>
      </c>
      <c r="F114" s="164"/>
      <c r="G114" s="164"/>
      <c r="H114" s="164"/>
      <c r="I114" s="164"/>
      <c r="J114" s="164"/>
      <c r="K114" s="164"/>
      <c r="L114" s="242"/>
      <c r="M114" s="164"/>
      <c r="N114" s="164"/>
      <c r="O114" s="164"/>
      <c r="P114" s="242"/>
      <c r="Q114" s="242"/>
      <c r="R114" s="164"/>
      <c r="S114" s="164"/>
      <c r="T114" s="164"/>
      <c r="U114" s="164"/>
      <c r="V114" s="218"/>
      <c r="W114" s="164"/>
      <c r="X114" s="242"/>
      <c r="Y114" s="164"/>
      <c r="Z114" s="164"/>
      <c r="AA114" s="244"/>
      <c r="AB114" s="242"/>
      <c r="AC114" s="242"/>
      <c r="AD114" s="166"/>
      <c r="AE114" s="164"/>
      <c r="AF114" s="164"/>
      <c r="AG114" s="187"/>
      <c r="AH114" s="164"/>
      <c r="AI114" s="164"/>
      <c r="AJ114" s="242"/>
      <c r="AK114" s="167"/>
      <c r="AL114" s="159"/>
    </row>
    <row r="115" ht="14.25" customHeight="1">
      <c r="A115" s="160" t="s">
        <v>1139</v>
      </c>
      <c r="B115" s="160" t="s">
        <v>1140</v>
      </c>
      <c r="C115" s="160" t="s">
        <v>1140</v>
      </c>
      <c r="D115" s="240">
        <v>0.0</v>
      </c>
      <c r="E115" s="239">
        <f t="shared" si="4"/>
        <v>0</v>
      </c>
      <c r="F115" s="164"/>
      <c r="G115" s="164"/>
      <c r="H115" s="164"/>
      <c r="I115" s="164"/>
      <c r="J115" s="164"/>
      <c r="K115" s="164"/>
      <c r="L115" s="242"/>
      <c r="M115" s="164"/>
      <c r="N115" s="164"/>
      <c r="O115" s="164"/>
      <c r="P115" s="242"/>
      <c r="Q115" s="242"/>
      <c r="R115" s="164"/>
      <c r="S115" s="164"/>
      <c r="T115" s="164"/>
      <c r="U115" s="164"/>
      <c r="V115" s="218"/>
      <c r="W115" s="164"/>
      <c r="X115" s="242"/>
      <c r="Y115" s="164"/>
      <c r="Z115" s="164"/>
      <c r="AA115" s="244"/>
      <c r="AB115" s="242"/>
      <c r="AC115" s="242"/>
      <c r="AD115" s="166"/>
      <c r="AE115" s="164"/>
      <c r="AF115" s="164"/>
      <c r="AG115" s="187"/>
      <c r="AH115" s="164"/>
      <c r="AI115" s="164"/>
      <c r="AJ115" s="242"/>
      <c r="AK115" s="167"/>
      <c r="AL115" s="159"/>
    </row>
    <row r="116" ht="14.25" customHeight="1">
      <c r="A116" s="160" t="s">
        <v>1141</v>
      </c>
      <c r="B116" s="245"/>
      <c r="C116" s="160" t="s">
        <v>1142</v>
      </c>
      <c r="D116" s="240">
        <v>0.0</v>
      </c>
      <c r="E116" s="239">
        <f t="shared" si="4"/>
        <v>0</v>
      </c>
      <c r="F116" s="242"/>
      <c r="G116" s="242"/>
      <c r="H116" s="242"/>
      <c r="I116" s="242"/>
      <c r="J116" s="164"/>
      <c r="K116" s="164"/>
      <c r="L116" s="242"/>
      <c r="M116" s="164"/>
      <c r="N116" s="242"/>
      <c r="O116" s="164"/>
      <c r="P116" s="242"/>
      <c r="Q116" s="242"/>
      <c r="R116" s="242"/>
      <c r="S116" s="242"/>
      <c r="T116" s="164"/>
      <c r="U116" s="164"/>
      <c r="V116" s="218"/>
      <c r="W116" s="242"/>
      <c r="X116" s="242"/>
      <c r="Y116" s="242"/>
      <c r="Z116" s="242"/>
      <c r="AA116" s="244"/>
      <c r="AB116" s="242"/>
      <c r="AC116" s="242"/>
      <c r="AD116" s="243"/>
      <c r="AE116" s="242"/>
      <c r="AF116" s="242"/>
      <c r="AG116" s="244"/>
      <c r="AH116" s="242"/>
      <c r="AI116" s="242"/>
      <c r="AJ116" s="242"/>
      <c r="AK116" s="215"/>
      <c r="AL116" s="159"/>
    </row>
    <row r="117" ht="14.25" customHeight="1">
      <c r="A117" s="160" t="s">
        <v>1143</v>
      </c>
      <c r="B117" s="245"/>
      <c r="C117" s="160" t="s">
        <v>1144</v>
      </c>
      <c r="D117" s="240">
        <v>9.0</v>
      </c>
      <c r="E117" s="239">
        <f t="shared" si="4"/>
        <v>9</v>
      </c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218"/>
      <c r="W117" s="164"/>
      <c r="X117" s="164"/>
      <c r="Y117" s="164"/>
      <c r="Z117" s="164"/>
      <c r="AA117" s="187"/>
      <c r="AB117" s="164"/>
      <c r="AC117" s="164"/>
      <c r="AD117" s="166"/>
      <c r="AE117" s="164"/>
      <c r="AF117" s="164"/>
      <c r="AG117" s="187"/>
      <c r="AH117" s="164"/>
      <c r="AI117" s="164"/>
      <c r="AJ117" s="164"/>
      <c r="AK117" s="215"/>
      <c r="AL117" s="159"/>
    </row>
    <row r="118" ht="14.25" customHeight="1">
      <c r="A118" s="160" t="s">
        <v>1145</v>
      </c>
      <c r="B118" s="245"/>
      <c r="C118" s="160" t="s">
        <v>1146</v>
      </c>
      <c r="D118" s="240">
        <v>0.0</v>
      </c>
      <c r="E118" s="239">
        <f t="shared" si="4"/>
        <v>0</v>
      </c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218"/>
      <c r="W118" s="164"/>
      <c r="X118" s="164"/>
      <c r="Y118" s="164"/>
      <c r="Z118" s="164"/>
      <c r="AA118" s="187"/>
      <c r="AB118" s="164"/>
      <c r="AC118" s="164"/>
      <c r="AD118" s="166"/>
      <c r="AE118" s="164"/>
      <c r="AF118" s="164"/>
      <c r="AG118" s="187"/>
      <c r="AH118" s="164"/>
      <c r="AI118" s="164"/>
      <c r="AJ118" s="164"/>
      <c r="AK118" s="181"/>
      <c r="AL118" s="159"/>
    </row>
    <row r="119" ht="14.25" customHeight="1">
      <c r="A119" s="160" t="s">
        <v>1147</v>
      </c>
      <c r="B119" s="160" t="s">
        <v>1148</v>
      </c>
      <c r="C119" s="160" t="s">
        <v>1149</v>
      </c>
      <c r="D119" s="240">
        <v>0.0</v>
      </c>
      <c r="E119" s="239">
        <f t="shared" si="4"/>
        <v>0</v>
      </c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218"/>
      <c r="W119" s="164"/>
      <c r="X119" s="164"/>
      <c r="Y119" s="164"/>
      <c r="Z119" s="164"/>
      <c r="AA119" s="244"/>
      <c r="AB119" s="164"/>
      <c r="AC119" s="164"/>
      <c r="AD119" s="166"/>
      <c r="AE119" s="164"/>
      <c r="AF119" s="164"/>
      <c r="AG119" s="187"/>
      <c r="AH119" s="164"/>
      <c r="AI119" s="164"/>
      <c r="AJ119" s="164"/>
      <c r="AK119" s="181"/>
      <c r="AL119" s="159"/>
    </row>
    <row r="120" ht="14.25" customHeight="1">
      <c r="A120" s="160" t="s">
        <v>1150</v>
      </c>
      <c r="B120" s="241"/>
      <c r="C120" s="160" t="s">
        <v>1151</v>
      </c>
      <c r="D120" s="240">
        <v>0.0</v>
      </c>
      <c r="E120" s="239">
        <f t="shared" si="4"/>
        <v>0</v>
      </c>
      <c r="F120" s="164"/>
      <c r="G120" s="164"/>
      <c r="H120" s="164"/>
      <c r="I120" s="164"/>
      <c r="J120" s="164"/>
      <c r="K120" s="164"/>
      <c r="L120" s="242"/>
      <c r="M120" s="164"/>
      <c r="N120" s="164"/>
      <c r="O120" s="164"/>
      <c r="P120" s="164"/>
      <c r="Q120" s="164"/>
      <c r="R120" s="164"/>
      <c r="S120" s="164"/>
      <c r="T120" s="164"/>
      <c r="U120" s="164"/>
      <c r="V120" s="218"/>
      <c r="W120" s="164"/>
      <c r="X120" s="164"/>
      <c r="Y120" s="164"/>
      <c r="Z120" s="164"/>
      <c r="AA120" s="244"/>
      <c r="AB120" s="164"/>
      <c r="AC120" s="164"/>
      <c r="AD120" s="166"/>
      <c r="AE120" s="164"/>
      <c r="AF120" s="164"/>
      <c r="AG120" s="244"/>
      <c r="AH120" s="164"/>
      <c r="AI120" s="164"/>
      <c r="AJ120" s="164"/>
      <c r="AK120" s="181"/>
      <c r="AL120" s="159"/>
    </row>
    <row r="121" ht="14.25" customHeight="1">
      <c r="A121" s="160" t="s">
        <v>1152</v>
      </c>
      <c r="B121" s="241"/>
      <c r="C121" s="160" t="s">
        <v>1153</v>
      </c>
      <c r="D121" s="240">
        <v>0.0</v>
      </c>
      <c r="E121" s="239">
        <f t="shared" si="4"/>
        <v>0</v>
      </c>
      <c r="F121" s="242"/>
      <c r="G121" s="242"/>
      <c r="H121" s="164"/>
      <c r="I121" s="164"/>
      <c r="J121" s="164"/>
      <c r="K121" s="164"/>
      <c r="L121" s="242"/>
      <c r="M121" s="164"/>
      <c r="N121" s="164"/>
      <c r="O121" s="164"/>
      <c r="P121" s="164"/>
      <c r="Q121" s="164"/>
      <c r="R121" s="164"/>
      <c r="S121" s="242"/>
      <c r="T121" s="164"/>
      <c r="U121" s="164"/>
      <c r="V121" s="218"/>
      <c r="W121" s="164"/>
      <c r="X121" s="164"/>
      <c r="Y121" s="164"/>
      <c r="Z121" s="164"/>
      <c r="AA121" s="244"/>
      <c r="AB121" s="164"/>
      <c r="AC121" s="164"/>
      <c r="AD121" s="166"/>
      <c r="AE121" s="242"/>
      <c r="AF121" s="242"/>
      <c r="AG121" s="244"/>
      <c r="AH121" s="164"/>
      <c r="AI121" s="164"/>
      <c r="AJ121" s="164"/>
      <c r="AK121" s="181"/>
      <c r="AL121" s="159"/>
    </row>
    <row r="122" ht="14.25" customHeight="1">
      <c r="A122" s="160" t="s">
        <v>1154</v>
      </c>
      <c r="B122" s="241"/>
      <c r="C122" s="160" t="s">
        <v>1155</v>
      </c>
      <c r="D122" s="240">
        <v>0.0</v>
      </c>
      <c r="E122" s="239">
        <f t="shared" si="4"/>
        <v>0</v>
      </c>
      <c r="F122" s="164"/>
      <c r="G122" s="164"/>
      <c r="H122" s="164"/>
      <c r="I122" s="164"/>
      <c r="J122" s="164"/>
      <c r="K122" s="164"/>
      <c r="L122" s="242"/>
      <c r="M122" s="164"/>
      <c r="N122" s="164"/>
      <c r="O122" s="164"/>
      <c r="P122" s="164"/>
      <c r="Q122" s="164"/>
      <c r="R122" s="164"/>
      <c r="S122" s="164"/>
      <c r="T122" s="164"/>
      <c r="U122" s="164"/>
      <c r="V122" s="218"/>
      <c r="W122" s="164"/>
      <c r="X122" s="164"/>
      <c r="Y122" s="164"/>
      <c r="Z122" s="164"/>
      <c r="AA122" s="244"/>
      <c r="AB122" s="164"/>
      <c r="AC122" s="164"/>
      <c r="AD122" s="166"/>
      <c r="AE122" s="164"/>
      <c r="AF122" s="164"/>
      <c r="AG122" s="187"/>
      <c r="AH122" s="164"/>
      <c r="AI122" s="164"/>
      <c r="AJ122" s="164"/>
      <c r="AK122" s="181"/>
      <c r="AL122" s="251"/>
    </row>
    <row r="123" ht="14.25" customHeight="1">
      <c r="A123" s="160" t="s">
        <v>1156</v>
      </c>
      <c r="B123" s="241"/>
      <c r="C123" s="160" t="s">
        <v>1157</v>
      </c>
      <c r="D123" s="240">
        <v>0.0</v>
      </c>
      <c r="E123" s="239">
        <f t="shared" si="4"/>
        <v>0</v>
      </c>
      <c r="F123" s="242"/>
      <c r="G123" s="242"/>
      <c r="H123" s="164"/>
      <c r="I123" s="164"/>
      <c r="J123" s="164"/>
      <c r="K123" s="164"/>
      <c r="L123" s="242"/>
      <c r="M123" s="164"/>
      <c r="N123" s="164"/>
      <c r="O123" s="164"/>
      <c r="P123" s="164"/>
      <c r="Q123" s="164"/>
      <c r="R123" s="164"/>
      <c r="S123" s="242"/>
      <c r="T123" s="164"/>
      <c r="U123" s="164"/>
      <c r="V123" s="218"/>
      <c r="W123" s="164"/>
      <c r="X123" s="164"/>
      <c r="Y123" s="164"/>
      <c r="Z123" s="164"/>
      <c r="AA123" s="244"/>
      <c r="AB123" s="164"/>
      <c r="AC123" s="164"/>
      <c r="AD123" s="166"/>
      <c r="AE123" s="164"/>
      <c r="AF123" s="164"/>
      <c r="AG123" s="244"/>
      <c r="AH123" s="164"/>
      <c r="AI123" s="164"/>
      <c r="AJ123" s="164"/>
      <c r="AK123" s="181"/>
      <c r="AL123" s="182"/>
    </row>
    <row r="124" ht="14.25" customHeight="1">
      <c r="A124" s="160" t="s">
        <v>1158</v>
      </c>
      <c r="B124" s="241"/>
      <c r="C124" s="160" t="s">
        <v>1159</v>
      </c>
      <c r="D124" s="240">
        <v>0.0</v>
      </c>
      <c r="E124" s="239">
        <f t="shared" si="4"/>
        <v>0</v>
      </c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5"/>
      <c r="W124" s="164"/>
      <c r="X124" s="164"/>
      <c r="Y124" s="164"/>
      <c r="Z124" s="164"/>
      <c r="AA124" s="187"/>
      <c r="AB124" s="164"/>
      <c r="AC124" s="164"/>
      <c r="AD124" s="166"/>
      <c r="AE124" s="164"/>
      <c r="AF124" s="164"/>
      <c r="AG124" s="187"/>
      <c r="AH124" s="164"/>
      <c r="AI124" s="164"/>
      <c r="AJ124" s="164"/>
      <c r="AK124" s="181"/>
      <c r="AL124" s="182"/>
    </row>
    <row r="125" ht="14.25" customHeight="1">
      <c r="A125" s="160" t="s">
        <v>1160</v>
      </c>
      <c r="B125" s="160" t="s">
        <v>1161</v>
      </c>
      <c r="C125" s="160" t="s">
        <v>1162</v>
      </c>
      <c r="D125" s="240">
        <v>0.0</v>
      </c>
      <c r="E125" s="239">
        <f t="shared" si="4"/>
        <v>0</v>
      </c>
      <c r="F125" s="164"/>
      <c r="G125" s="164"/>
      <c r="H125" s="164"/>
      <c r="I125" s="164"/>
      <c r="J125" s="164"/>
      <c r="K125" s="164"/>
      <c r="L125" s="164"/>
      <c r="M125" s="164"/>
      <c r="N125" s="164"/>
      <c r="O125" s="242"/>
      <c r="P125" s="164"/>
      <c r="Q125" s="164"/>
      <c r="R125" s="164"/>
      <c r="S125" s="164"/>
      <c r="T125" s="164"/>
      <c r="U125" s="164"/>
      <c r="V125" s="218"/>
      <c r="W125" s="164"/>
      <c r="X125" s="164"/>
      <c r="Y125" s="164"/>
      <c r="Z125" s="164"/>
      <c r="AA125" s="187"/>
      <c r="AB125" s="164"/>
      <c r="AC125" s="164"/>
      <c r="AD125" s="166"/>
      <c r="AE125" s="164"/>
      <c r="AF125" s="164"/>
      <c r="AG125" s="164"/>
      <c r="AH125" s="164"/>
      <c r="AI125" s="164"/>
      <c r="AJ125" s="164"/>
      <c r="AK125" s="215"/>
      <c r="AL125" s="159"/>
    </row>
    <row r="126" ht="14.25" customHeight="1">
      <c r="A126" s="160" t="s">
        <v>1163</v>
      </c>
      <c r="B126" s="160" t="s">
        <v>1164</v>
      </c>
      <c r="C126" s="160" t="s">
        <v>1165</v>
      </c>
      <c r="D126" s="240">
        <v>0.0</v>
      </c>
      <c r="E126" s="239">
        <f t="shared" si="4"/>
        <v>0</v>
      </c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5"/>
      <c r="W126" s="164"/>
      <c r="X126" s="164"/>
      <c r="Y126" s="164"/>
      <c r="Z126" s="164"/>
      <c r="AA126" s="187"/>
      <c r="AB126" s="164"/>
      <c r="AC126" s="164"/>
      <c r="AD126" s="166"/>
      <c r="AE126" s="164"/>
      <c r="AF126" s="164"/>
      <c r="AG126" s="164"/>
      <c r="AH126" s="164"/>
      <c r="AI126" s="164"/>
      <c r="AJ126" s="164"/>
      <c r="AK126" s="215"/>
      <c r="AL126" s="159"/>
    </row>
    <row r="127" ht="14.25" customHeight="1">
      <c r="A127" s="160" t="s">
        <v>1166</v>
      </c>
      <c r="B127" s="160" t="s">
        <v>1167</v>
      </c>
      <c r="C127" s="160" t="s">
        <v>1168</v>
      </c>
      <c r="D127" s="240">
        <v>0.0</v>
      </c>
      <c r="E127" s="239">
        <f t="shared" si="4"/>
        <v>0</v>
      </c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5"/>
      <c r="W127" s="164"/>
      <c r="X127" s="164"/>
      <c r="Y127" s="164"/>
      <c r="Z127" s="164"/>
      <c r="AA127" s="187"/>
      <c r="AB127" s="164"/>
      <c r="AC127" s="164"/>
      <c r="AD127" s="166"/>
      <c r="AE127" s="164"/>
      <c r="AF127" s="164"/>
      <c r="AG127" s="164"/>
      <c r="AH127" s="164"/>
      <c r="AI127" s="164"/>
      <c r="AJ127" s="164"/>
      <c r="AK127" s="215"/>
      <c r="AL127" s="159"/>
    </row>
    <row r="128" ht="14.25" customHeight="1">
      <c r="A128" s="160" t="s">
        <v>1169</v>
      </c>
      <c r="B128" s="160" t="s">
        <v>1170</v>
      </c>
      <c r="C128" s="160" t="s">
        <v>1171</v>
      </c>
      <c r="D128" s="240">
        <v>0.0</v>
      </c>
      <c r="E128" s="239">
        <f t="shared" si="4"/>
        <v>0</v>
      </c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5"/>
      <c r="W128" s="164"/>
      <c r="X128" s="164"/>
      <c r="Y128" s="164"/>
      <c r="Z128" s="164"/>
      <c r="AA128" s="187"/>
      <c r="AB128" s="164"/>
      <c r="AC128" s="164"/>
      <c r="AD128" s="166"/>
      <c r="AE128" s="164"/>
      <c r="AF128" s="164"/>
      <c r="AG128" s="164"/>
      <c r="AH128" s="164"/>
      <c r="AI128" s="164"/>
      <c r="AJ128" s="164"/>
      <c r="AK128" s="215"/>
      <c r="AL128" s="159"/>
    </row>
    <row r="129" ht="14.25" customHeight="1">
      <c r="A129" s="160"/>
      <c r="B129" s="160" t="s">
        <v>1172</v>
      </c>
      <c r="C129" s="160" t="s">
        <v>1173</v>
      </c>
      <c r="D129" s="240">
        <v>0.0</v>
      </c>
      <c r="E129" s="239">
        <f t="shared" si="4"/>
        <v>0</v>
      </c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5"/>
      <c r="U129" s="165"/>
      <c r="V129" s="165"/>
      <c r="W129" s="164"/>
      <c r="X129" s="164"/>
      <c r="Y129" s="164"/>
      <c r="Z129" s="164"/>
      <c r="AA129" s="165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81"/>
      <c r="AL129" s="182"/>
    </row>
    <row r="130" ht="20.25" customHeight="1">
      <c r="A130" s="160" t="s">
        <v>1174</v>
      </c>
      <c r="B130" s="160" t="s">
        <v>1175</v>
      </c>
      <c r="C130" s="160" t="s">
        <v>873</v>
      </c>
      <c r="D130" s="240">
        <v>0.0</v>
      </c>
      <c r="E130" s="239">
        <f t="shared" si="4"/>
        <v>0</v>
      </c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5"/>
      <c r="U130" s="165"/>
      <c r="V130" s="165"/>
      <c r="W130" s="164"/>
      <c r="X130" s="164"/>
      <c r="Y130" s="164"/>
      <c r="Z130" s="164"/>
      <c r="AA130" s="165"/>
      <c r="AB130" s="164"/>
      <c r="AC130" s="164"/>
      <c r="AD130" s="166"/>
      <c r="AE130" s="165"/>
      <c r="AF130" s="164"/>
      <c r="AG130" s="164"/>
      <c r="AH130" s="164"/>
      <c r="AI130" s="164"/>
      <c r="AJ130" s="164"/>
      <c r="AK130" s="167"/>
      <c r="AL130" s="159"/>
    </row>
    <row r="131" ht="14.25" customHeight="1">
      <c r="A131" s="160"/>
      <c r="B131" s="160" t="s">
        <v>1176</v>
      </c>
      <c r="C131" s="160" t="s">
        <v>899</v>
      </c>
      <c r="D131" s="240">
        <v>0.0</v>
      </c>
      <c r="E131" s="239">
        <f t="shared" si="4"/>
        <v>0</v>
      </c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87"/>
      <c r="U131" s="187"/>
      <c r="V131" s="165"/>
      <c r="W131" s="164"/>
      <c r="X131" s="164"/>
      <c r="Y131" s="164"/>
      <c r="Z131" s="164"/>
      <c r="AA131" s="187"/>
      <c r="AB131" s="164"/>
      <c r="AC131" s="164"/>
      <c r="AD131" s="166"/>
      <c r="AE131" s="164"/>
      <c r="AF131" s="164"/>
      <c r="AG131" s="164"/>
      <c r="AH131" s="164"/>
      <c r="AI131" s="164"/>
      <c r="AJ131" s="164"/>
      <c r="AK131" s="167"/>
      <c r="AL131" s="159"/>
    </row>
    <row r="132" ht="14.25" customHeight="1">
      <c r="A132" s="160"/>
      <c r="B132" s="160" t="s">
        <v>1177</v>
      </c>
      <c r="C132" s="160" t="s">
        <v>1178</v>
      </c>
      <c r="D132" s="240">
        <v>0.0</v>
      </c>
      <c r="E132" s="239">
        <f t="shared" si="4"/>
        <v>0</v>
      </c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87"/>
      <c r="U132" s="187"/>
      <c r="V132" s="165"/>
      <c r="W132" s="164"/>
      <c r="X132" s="164"/>
      <c r="Y132" s="164"/>
      <c r="Z132" s="164"/>
      <c r="AA132" s="187"/>
      <c r="AB132" s="164"/>
      <c r="AC132" s="164"/>
      <c r="AD132" s="166"/>
      <c r="AE132" s="164"/>
      <c r="AF132" s="164"/>
      <c r="AG132" s="164"/>
      <c r="AH132" s="164"/>
      <c r="AI132" s="164"/>
      <c r="AJ132" s="164"/>
      <c r="AK132" s="167"/>
      <c r="AL132" s="159"/>
    </row>
    <row r="133" ht="14.25" customHeight="1">
      <c r="A133" s="160" t="s">
        <v>1179</v>
      </c>
      <c r="B133" s="160" t="s">
        <v>1180</v>
      </c>
      <c r="C133" s="160" t="s">
        <v>1181</v>
      </c>
      <c r="D133" s="240">
        <v>0.0</v>
      </c>
      <c r="E133" s="239">
        <f t="shared" si="4"/>
        <v>0</v>
      </c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5"/>
      <c r="U133" s="165"/>
      <c r="V133" s="165"/>
      <c r="W133" s="164"/>
      <c r="X133" s="164"/>
      <c r="Y133" s="164"/>
      <c r="Z133" s="164"/>
      <c r="AA133" s="165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7"/>
      <c r="AL133" s="159"/>
    </row>
    <row r="134" ht="14.25" customHeight="1">
      <c r="A134" s="160" t="s">
        <v>841</v>
      </c>
      <c r="B134" s="160" t="s">
        <v>1182</v>
      </c>
      <c r="C134" s="160" t="s">
        <v>1183</v>
      </c>
      <c r="D134" s="240">
        <v>0.0</v>
      </c>
      <c r="E134" s="239">
        <f t="shared" si="4"/>
        <v>0</v>
      </c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5"/>
      <c r="U134" s="165"/>
      <c r="V134" s="165"/>
      <c r="W134" s="164"/>
      <c r="X134" s="164"/>
      <c r="Y134" s="164"/>
      <c r="Z134" s="164"/>
      <c r="AA134" s="165"/>
      <c r="AB134" s="164"/>
      <c r="AC134" s="164"/>
      <c r="AD134" s="166"/>
      <c r="AE134" s="164"/>
      <c r="AF134" s="164"/>
      <c r="AG134" s="164"/>
      <c r="AH134" s="164"/>
      <c r="AI134" s="164"/>
      <c r="AJ134" s="164"/>
      <c r="AK134" s="181"/>
      <c r="AL134" s="182"/>
    </row>
    <row r="135" ht="14.25" customHeight="1">
      <c r="A135" s="160" t="s">
        <v>841</v>
      </c>
      <c r="B135" s="160" t="s">
        <v>1184</v>
      </c>
      <c r="C135" s="160" t="s">
        <v>1185</v>
      </c>
      <c r="D135" s="240">
        <v>0.0</v>
      </c>
      <c r="E135" s="239">
        <f t="shared" si="4"/>
        <v>0</v>
      </c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5"/>
      <c r="U135" s="165"/>
      <c r="V135" s="165"/>
      <c r="W135" s="164"/>
      <c r="X135" s="164"/>
      <c r="Y135" s="164"/>
      <c r="Z135" s="164"/>
      <c r="AA135" s="165"/>
      <c r="AB135" s="164"/>
      <c r="AC135" s="164"/>
      <c r="AD135" s="166"/>
      <c r="AE135" s="164"/>
      <c r="AF135" s="164"/>
      <c r="AG135" s="164"/>
      <c r="AH135" s="164"/>
      <c r="AI135" s="164"/>
      <c r="AJ135" s="164"/>
      <c r="AK135" s="181"/>
      <c r="AL135" s="182"/>
    </row>
    <row r="136" ht="14.25" customHeight="1">
      <c r="A136" s="160" t="s">
        <v>1186</v>
      </c>
      <c r="B136" s="160" t="s">
        <v>1187</v>
      </c>
      <c r="C136" s="160" t="s">
        <v>1188</v>
      </c>
      <c r="D136" s="240">
        <v>0.0</v>
      </c>
      <c r="E136" s="239">
        <f t="shared" si="4"/>
        <v>0</v>
      </c>
      <c r="F136" s="164"/>
      <c r="G136" s="164"/>
      <c r="H136" s="164"/>
      <c r="I136" s="164"/>
      <c r="J136" s="164"/>
      <c r="K136" s="252"/>
      <c r="L136" s="164"/>
      <c r="M136" s="252"/>
      <c r="N136" s="164"/>
      <c r="O136" s="164"/>
      <c r="P136" s="164"/>
      <c r="Q136" s="164"/>
      <c r="R136" s="164"/>
      <c r="S136" s="164"/>
      <c r="T136" s="164"/>
      <c r="U136" s="164"/>
      <c r="V136" s="218"/>
      <c r="W136" s="164"/>
      <c r="X136" s="164"/>
      <c r="Y136" s="164"/>
      <c r="Z136" s="164"/>
      <c r="AA136" s="187"/>
      <c r="AB136" s="164"/>
      <c r="AC136" s="164"/>
      <c r="AD136" s="166"/>
      <c r="AE136" s="164"/>
      <c r="AF136" s="164"/>
      <c r="AG136" s="164"/>
      <c r="AH136" s="164"/>
      <c r="AI136" s="164"/>
      <c r="AJ136" s="164"/>
      <c r="AK136" s="215"/>
      <c r="AL136" s="159"/>
    </row>
    <row r="137" ht="14.25" customHeight="1">
      <c r="A137" s="160" t="s">
        <v>1189</v>
      </c>
      <c r="B137" s="160" t="s">
        <v>1190</v>
      </c>
      <c r="C137" s="160" t="s">
        <v>1191</v>
      </c>
      <c r="D137" s="240">
        <v>0.0</v>
      </c>
      <c r="E137" s="239">
        <f t="shared" si="4"/>
        <v>0</v>
      </c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5"/>
      <c r="W137" s="164"/>
      <c r="X137" s="164"/>
      <c r="Y137" s="164"/>
      <c r="Z137" s="164"/>
      <c r="AA137" s="187"/>
      <c r="AB137" s="164"/>
      <c r="AC137" s="164"/>
      <c r="AD137" s="166"/>
      <c r="AE137" s="164"/>
      <c r="AF137" s="164"/>
      <c r="AG137" s="164"/>
      <c r="AH137" s="164"/>
      <c r="AI137" s="164"/>
      <c r="AJ137" s="164"/>
      <c r="AK137" s="215"/>
      <c r="AL137" s="159"/>
    </row>
    <row r="138" ht="14.25" customHeight="1">
      <c r="A138" s="160" t="s">
        <v>1192</v>
      </c>
      <c r="B138" s="160" t="s">
        <v>1192</v>
      </c>
      <c r="C138" s="160" t="s">
        <v>1193</v>
      </c>
      <c r="D138" s="240">
        <v>0.0</v>
      </c>
      <c r="E138" s="239">
        <f t="shared" si="4"/>
        <v>0</v>
      </c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5"/>
      <c r="W138" s="164"/>
      <c r="X138" s="164"/>
      <c r="Y138" s="164"/>
      <c r="Z138" s="164"/>
      <c r="AA138" s="187"/>
      <c r="AB138" s="164"/>
      <c r="AC138" s="164"/>
      <c r="AD138" s="166"/>
      <c r="AE138" s="164"/>
      <c r="AF138" s="164"/>
      <c r="AG138" s="164"/>
      <c r="AH138" s="164"/>
      <c r="AI138" s="164"/>
      <c r="AJ138" s="164"/>
      <c r="AK138" s="167"/>
      <c r="AL138" s="159"/>
    </row>
    <row r="139" ht="14.25" customHeight="1">
      <c r="A139" s="160" t="s">
        <v>1194</v>
      </c>
      <c r="B139" s="160" t="s">
        <v>1195</v>
      </c>
      <c r="C139" s="160" t="s">
        <v>1196</v>
      </c>
      <c r="D139" s="240">
        <v>0.0</v>
      </c>
      <c r="E139" s="239">
        <f t="shared" si="4"/>
        <v>0</v>
      </c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5"/>
      <c r="W139" s="164"/>
      <c r="X139" s="164"/>
      <c r="Y139" s="164"/>
      <c r="Z139" s="164"/>
      <c r="AA139" s="187"/>
      <c r="AB139" s="164"/>
      <c r="AC139" s="164"/>
      <c r="AD139" s="166"/>
      <c r="AE139" s="164"/>
      <c r="AF139" s="164"/>
      <c r="AG139" s="164"/>
      <c r="AH139" s="164"/>
      <c r="AI139" s="164"/>
      <c r="AJ139" s="164"/>
      <c r="AK139" s="215"/>
      <c r="AL139" s="159"/>
    </row>
    <row r="140" ht="14.25" customHeight="1">
      <c r="A140" s="160" t="s">
        <v>1197</v>
      </c>
      <c r="B140" s="245"/>
      <c r="C140" s="160" t="s">
        <v>1198</v>
      </c>
      <c r="D140" s="240">
        <v>0.0</v>
      </c>
      <c r="E140" s="239">
        <f t="shared" si="4"/>
        <v>0</v>
      </c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218"/>
      <c r="W140" s="164"/>
      <c r="X140" s="164"/>
      <c r="Y140" s="164"/>
      <c r="Z140" s="164"/>
      <c r="AA140" s="187"/>
      <c r="AB140" s="164"/>
      <c r="AC140" s="164"/>
      <c r="AD140" s="166"/>
      <c r="AE140" s="164"/>
      <c r="AF140" s="164"/>
      <c r="AG140" s="164"/>
      <c r="AH140" s="164"/>
      <c r="AI140" s="164"/>
      <c r="AJ140" s="164"/>
      <c r="AK140" s="215"/>
      <c r="AL140" s="159"/>
    </row>
    <row r="141" ht="14.25" customHeight="1">
      <c r="A141" s="160" t="s">
        <v>1199</v>
      </c>
      <c r="B141" s="160" t="s">
        <v>1200</v>
      </c>
      <c r="C141" s="160" t="s">
        <v>1201</v>
      </c>
      <c r="D141" s="240">
        <v>0.0</v>
      </c>
      <c r="E141" s="239">
        <f t="shared" si="4"/>
        <v>0</v>
      </c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5"/>
      <c r="W141" s="164"/>
      <c r="X141" s="164"/>
      <c r="Y141" s="164"/>
      <c r="Z141" s="164"/>
      <c r="AA141" s="187"/>
      <c r="AB141" s="164"/>
      <c r="AC141" s="164"/>
      <c r="AD141" s="166"/>
      <c r="AE141" s="164"/>
      <c r="AF141" s="164"/>
      <c r="AG141" s="164"/>
      <c r="AH141" s="164"/>
      <c r="AI141" s="164"/>
      <c r="AJ141" s="164"/>
      <c r="AK141" s="167"/>
      <c r="AL141" s="159"/>
    </row>
    <row r="142" ht="14.25" customHeight="1">
      <c r="A142" s="160" t="s">
        <v>1202</v>
      </c>
      <c r="B142" s="160" t="s">
        <v>1203</v>
      </c>
      <c r="C142" s="160" t="s">
        <v>1204</v>
      </c>
      <c r="D142" s="240">
        <v>0.0</v>
      </c>
      <c r="E142" s="239">
        <f t="shared" si="4"/>
        <v>0</v>
      </c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5"/>
      <c r="W142" s="164"/>
      <c r="X142" s="164"/>
      <c r="Y142" s="164"/>
      <c r="Z142" s="164"/>
      <c r="AA142" s="187"/>
      <c r="AB142" s="164"/>
      <c r="AC142" s="164"/>
      <c r="AD142" s="166"/>
      <c r="AE142" s="164"/>
      <c r="AF142" s="164"/>
      <c r="AG142" s="164"/>
      <c r="AH142" s="164"/>
      <c r="AI142" s="164"/>
      <c r="AJ142" s="164"/>
      <c r="AK142" s="167"/>
      <c r="AL142" s="159"/>
    </row>
    <row r="143" ht="14.25" customHeight="1">
      <c r="A143" s="160" t="s">
        <v>1205</v>
      </c>
      <c r="B143" s="160" t="s">
        <v>1205</v>
      </c>
      <c r="C143" s="160" t="s">
        <v>1206</v>
      </c>
      <c r="D143" s="240">
        <v>0.0</v>
      </c>
      <c r="E143" s="239">
        <f t="shared" si="4"/>
        <v>0</v>
      </c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5"/>
      <c r="W143" s="164"/>
      <c r="X143" s="164"/>
      <c r="Y143" s="164"/>
      <c r="Z143" s="164"/>
      <c r="AA143" s="187"/>
      <c r="AB143" s="164"/>
      <c r="AC143" s="164"/>
      <c r="AD143" s="166"/>
      <c r="AE143" s="164"/>
      <c r="AF143" s="164"/>
      <c r="AG143" s="164"/>
      <c r="AH143" s="164"/>
      <c r="AI143" s="164"/>
      <c r="AJ143" s="164"/>
      <c r="AK143" s="247"/>
      <c r="AL143" s="159"/>
    </row>
    <row r="144" ht="18.75" customHeight="1">
      <c r="A144" s="160" t="s">
        <v>1207</v>
      </c>
      <c r="B144" s="195" t="s">
        <v>1208</v>
      </c>
      <c r="C144" s="195" t="s">
        <v>1209</v>
      </c>
      <c r="D144" s="240">
        <v>0.0</v>
      </c>
      <c r="E144" s="239">
        <f t="shared" si="4"/>
        <v>0</v>
      </c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87"/>
      <c r="U144" s="187"/>
      <c r="V144" s="165"/>
      <c r="W144" s="164"/>
      <c r="X144" s="164"/>
      <c r="Y144" s="164"/>
      <c r="Z144" s="164"/>
      <c r="AA144" s="187"/>
      <c r="AB144" s="164"/>
      <c r="AC144" s="164"/>
      <c r="AD144" s="166"/>
      <c r="AE144" s="164"/>
      <c r="AF144" s="164"/>
      <c r="AG144" s="164"/>
      <c r="AH144" s="164"/>
      <c r="AI144" s="164"/>
      <c r="AJ144" s="164"/>
      <c r="AK144" s="167"/>
      <c r="AL144" s="249"/>
    </row>
    <row r="145" ht="14.25" customHeight="1">
      <c r="A145" s="160" t="s">
        <v>841</v>
      </c>
      <c r="B145" s="160" t="s">
        <v>1210</v>
      </c>
      <c r="C145" s="160" t="s">
        <v>1211</v>
      </c>
      <c r="D145" s="240">
        <v>0.0</v>
      </c>
      <c r="E145" s="239">
        <f t="shared" si="4"/>
        <v>0</v>
      </c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5"/>
      <c r="U145" s="165"/>
      <c r="V145" s="165"/>
      <c r="W145" s="164"/>
      <c r="X145" s="164"/>
      <c r="Y145" s="164"/>
      <c r="Z145" s="164"/>
      <c r="AA145" s="165"/>
      <c r="AB145" s="164"/>
      <c r="AC145" s="164"/>
      <c r="AD145" s="166"/>
      <c r="AE145" s="165"/>
      <c r="AF145" s="164"/>
      <c r="AG145" s="164"/>
      <c r="AH145" s="164"/>
      <c r="AI145" s="164"/>
      <c r="AJ145" s="164"/>
      <c r="AK145" s="181"/>
      <c r="AL145" s="182"/>
    </row>
    <row r="146" ht="14.25" customHeight="1">
      <c r="A146" s="160" t="s">
        <v>1212</v>
      </c>
      <c r="B146" s="160" t="s">
        <v>1212</v>
      </c>
      <c r="C146" s="160" t="s">
        <v>1213</v>
      </c>
      <c r="D146" s="240">
        <v>0.0</v>
      </c>
      <c r="E146" s="239">
        <f t="shared" si="4"/>
        <v>0</v>
      </c>
      <c r="F146" s="242"/>
      <c r="G146" s="242"/>
      <c r="H146" s="242"/>
      <c r="I146" s="164"/>
      <c r="J146" s="242"/>
      <c r="K146" s="242"/>
      <c r="L146" s="242"/>
      <c r="M146" s="242"/>
      <c r="N146" s="242"/>
      <c r="O146" s="164"/>
      <c r="P146" s="164"/>
      <c r="Q146" s="242"/>
      <c r="R146" s="242"/>
      <c r="S146" s="164"/>
      <c r="T146" s="164"/>
      <c r="U146" s="164"/>
      <c r="V146" s="218"/>
      <c r="W146" s="164"/>
      <c r="X146" s="242"/>
      <c r="Y146" s="242"/>
      <c r="Z146" s="242"/>
      <c r="AA146" s="244"/>
      <c r="AB146" s="242"/>
      <c r="AC146" s="164"/>
      <c r="AD146" s="243"/>
      <c r="AE146" s="242"/>
      <c r="AF146" s="242"/>
      <c r="AG146" s="242"/>
      <c r="AH146" s="164"/>
      <c r="AI146" s="242"/>
      <c r="AJ146" s="164"/>
      <c r="AK146" s="215"/>
      <c r="AL146" s="159"/>
    </row>
    <row r="147" ht="14.25" customHeight="1">
      <c r="A147" s="160"/>
      <c r="B147" s="160" t="s">
        <v>1214</v>
      </c>
      <c r="C147" s="160" t="s">
        <v>1215</v>
      </c>
      <c r="D147" s="168">
        <v>11028.0</v>
      </c>
      <c r="E147" s="163">
        <f t="shared" si="4"/>
        <v>0</v>
      </c>
      <c r="F147" s="164"/>
      <c r="G147" s="164"/>
      <c r="H147" s="164"/>
      <c r="I147" s="164"/>
      <c r="J147" s="164"/>
      <c r="K147" s="164"/>
      <c r="L147" s="164">
        <v>11028.0</v>
      </c>
      <c r="M147" s="164"/>
      <c r="N147" s="164"/>
      <c r="O147" s="164"/>
      <c r="P147" s="164"/>
      <c r="Q147" s="164"/>
      <c r="R147" s="164"/>
      <c r="S147" s="164"/>
      <c r="T147" s="187"/>
      <c r="U147" s="187"/>
      <c r="V147" s="165"/>
      <c r="W147" s="164"/>
      <c r="X147" s="164"/>
      <c r="Y147" s="164"/>
      <c r="Z147" s="164"/>
      <c r="AA147" s="187"/>
      <c r="AB147" s="164"/>
      <c r="AC147" s="164"/>
      <c r="AD147" s="166"/>
      <c r="AE147" s="164"/>
      <c r="AF147" s="164"/>
      <c r="AG147" s="164"/>
      <c r="AH147" s="164"/>
      <c r="AI147" s="164"/>
      <c r="AJ147" s="164"/>
      <c r="AK147" s="167"/>
      <c r="AL147" s="159"/>
    </row>
    <row r="148" ht="14.25" customHeight="1">
      <c r="A148" s="253"/>
      <c r="B148" s="254"/>
      <c r="C148" s="253"/>
      <c r="D148" s="161"/>
      <c r="E148" s="255"/>
      <c r="F148" s="256"/>
      <c r="G148" s="256"/>
      <c r="H148" s="9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7"/>
      <c r="U148" s="256"/>
      <c r="V148" s="109"/>
      <c r="W148" s="256"/>
      <c r="X148" s="256"/>
      <c r="Y148" s="256"/>
      <c r="Z148" s="256"/>
      <c r="AA148" s="96"/>
      <c r="AB148" s="256"/>
      <c r="AC148" s="256"/>
      <c r="AD148" s="258"/>
      <c r="AF148" s="256"/>
      <c r="AG148" s="96"/>
      <c r="AH148" s="256"/>
      <c r="AI148" s="256"/>
      <c r="AJ148" s="256"/>
      <c r="AK148" s="259"/>
      <c r="AL148" s="182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23">
        <v>43132.0</v>
      </c>
      <c r="B1" s="125" t="s">
        <v>816</v>
      </c>
      <c r="C1" s="126"/>
      <c r="D1" s="127"/>
      <c r="E1" s="127"/>
      <c r="F1" s="127"/>
      <c r="G1" s="126"/>
      <c r="H1" s="126"/>
      <c r="I1" s="126"/>
      <c r="J1" s="129"/>
    </row>
    <row r="2" ht="18.75" customHeight="1">
      <c r="A2" s="131" t="s">
        <v>817</v>
      </c>
      <c r="B2" s="131" t="s">
        <v>818</v>
      </c>
      <c r="C2" s="131" t="s">
        <v>819</v>
      </c>
      <c r="D2" s="131" t="s">
        <v>11</v>
      </c>
      <c r="E2" s="134" t="s">
        <v>820</v>
      </c>
      <c r="F2" s="134" t="s">
        <v>822</v>
      </c>
      <c r="G2" s="134" t="s">
        <v>823</v>
      </c>
      <c r="H2" s="134" t="s">
        <v>824</v>
      </c>
      <c r="I2" s="136" t="s">
        <v>825</v>
      </c>
      <c r="J2" s="137"/>
    </row>
    <row r="3" ht="12.75" customHeight="1">
      <c r="A3" s="139">
        <v>305.0</v>
      </c>
      <c r="B3" s="141" t="s">
        <v>827</v>
      </c>
      <c r="C3" s="139" t="s">
        <v>828</v>
      </c>
      <c r="D3" s="145">
        <f t="shared" ref="D3:D5" si="1">E3+F3+G3+H3+I3</f>
        <v>0</v>
      </c>
      <c r="E3" s="147"/>
      <c r="F3" s="147"/>
      <c r="G3" s="147"/>
      <c r="H3" s="147"/>
      <c r="I3" s="147"/>
      <c r="J3" s="149"/>
    </row>
    <row r="4" ht="12.75" customHeight="1">
      <c r="A4" s="147">
        <v>104.0</v>
      </c>
      <c r="B4" s="151" t="s">
        <v>832</v>
      </c>
      <c r="C4" s="147" t="s">
        <v>828</v>
      </c>
      <c r="D4" s="145">
        <f t="shared" si="1"/>
        <v>0</v>
      </c>
      <c r="E4" s="147"/>
      <c r="F4" s="147"/>
      <c r="G4" s="147"/>
      <c r="H4" s="147"/>
      <c r="I4" s="147"/>
      <c r="J4" s="153"/>
    </row>
    <row r="5" ht="12.75" customHeight="1">
      <c r="A5" s="139">
        <v>298.0</v>
      </c>
      <c r="B5" s="141" t="s">
        <v>833</v>
      </c>
      <c r="C5" s="139" t="s">
        <v>834</v>
      </c>
      <c r="D5" s="145">
        <f t="shared" si="1"/>
        <v>0</v>
      </c>
      <c r="E5" s="147"/>
      <c r="F5" s="147"/>
      <c r="G5" s="147"/>
      <c r="H5" s="147"/>
      <c r="I5" s="147"/>
      <c r="J5" s="155"/>
    </row>
    <row r="6" ht="12.75" customHeight="1">
      <c r="A6" s="139"/>
      <c r="B6" s="151" t="s">
        <v>833</v>
      </c>
      <c r="C6" s="147" t="s">
        <v>836</v>
      </c>
      <c r="D6" s="145"/>
      <c r="E6" s="147">
        <v>13.0</v>
      </c>
      <c r="F6" s="147">
        <v>3.0</v>
      </c>
      <c r="G6" s="147">
        <v>1.0</v>
      </c>
      <c r="H6" s="147"/>
      <c r="I6" s="147"/>
      <c r="J6" s="155"/>
    </row>
    <row r="7" ht="12.75" customHeight="1">
      <c r="A7" s="139">
        <v>106.0</v>
      </c>
      <c r="B7" s="141" t="s">
        <v>837</v>
      </c>
      <c r="C7" s="139" t="s">
        <v>828</v>
      </c>
      <c r="D7" s="145">
        <f t="shared" ref="D7:D76" si="2">E7+F7+G7+H7+I7</f>
        <v>0</v>
      </c>
      <c r="E7" s="147"/>
      <c r="F7" s="147"/>
      <c r="G7" s="147"/>
      <c r="H7" s="147"/>
      <c r="I7" s="147"/>
      <c r="J7" s="155"/>
    </row>
    <row r="8" ht="12.75" customHeight="1">
      <c r="A8" s="147">
        <v>579.0</v>
      </c>
      <c r="B8" s="151" t="s">
        <v>839</v>
      </c>
      <c r="C8" s="139"/>
      <c r="D8" s="145">
        <f t="shared" si="2"/>
        <v>0</v>
      </c>
      <c r="E8" s="147"/>
      <c r="F8" s="147"/>
      <c r="G8" s="147"/>
      <c r="H8" s="147"/>
      <c r="I8" s="147"/>
      <c r="J8" s="153"/>
    </row>
    <row r="9" ht="12.75" customHeight="1">
      <c r="A9" s="147">
        <v>160.0</v>
      </c>
      <c r="B9" s="151" t="s">
        <v>840</v>
      </c>
      <c r="C9" s="147"/>
      <c r="D9" s="145">
        <f t="shared" si="2"/>
        <v>0</v>
      </c>
      <c r="E9" s="147"/>
      <c r="F9" s="147"/>
      <c r="G9" s="147"/>
      <c r="H9" s="147"/>
      <c r="I9" s="147"/>
      <c r="J9" s="153"/>
    </row>
    <row r="10" ht="12.75" customHeight="1">
      <c r="A10" s="147">
        <v>313.0</v>
      </c>
      <c r="B10" s="151" t="s">
        <v>842</v>
      </c>
      <c r="C10" s="147" t="s">
        <v>843</v>
      </c>
      <c r="D10" s="145">
        <f t="shared" si="2"/>
        <v>0</v>
      </c>
      <c r="E10" s="147"/>
      <c r="F10" s="147"/>
      <c r="G10" s="147"/>
      <c r="H10" s="147"/>
      <c r="I10" s="147"/>
      <c r="J10" s="153"/>
    </row>
    <row r="11" ht="12.75" customHeight="1">
      <c r="A11" s="147">
        <v>319.0</v>
      </c>
      <c r="B11" s="151" t="s">
        <v>844</v>
      </c>
      <c r="C11" s="147" t="s">
        <v>836</v>
      </c>
      <c r="D11" s="145">
        <f t="shared" si="2"/>
        <v>0</v>
      </c>
      <c r="E11" s="147"/>
      <c r="F11" s="147"/>
      <c r="G11" s="147"/>
      <c r="H11" s="147"/>
      <c r="I11" s="147"/>
      <c r="J11" s="153"/>
    </row>
    <row r="12" ht="12.75" customHeight="1">
      <c r="A12" s="139">
        <v>606.0</v>
      </c>
      <c r="B12" s="141" t="s">
        <v>847</v>
      </c>
      <c r="C12" s="139"/>
      <c r="D12" s="145">
        <f t="shared" si="2"/>
        <v>0</v>
      </c>
      <c r="E12" s="147"/>
      <c r="F12" s="147"/>
      <c r="G12" s="147"/>
      <c r="H12" s="147"/>
      <c r="I12" s="147"/>
      <c r="J12" s="153"/>
    </row>
    <row r="13" ht="12.75" customHeight="1">
      <c r="A13" s="147">
        <v>2111.0</v>
      </c>
      <c r="B13" s="151" t="s">
        <v>848</v>
      </c>
      <c r="C13" s="147" t="s">
        <v>828</v>
      </c>
      <c r="D13" s="145">
        <f t="shared" si="2"/>
        <v>0</v>
      </c>
      <c r="E13" s="147"/>
      <c r="F13" s="147"/>
      <c r="G13" s="147"/>
      <c r="H13" s="147"/>
      <c r="I13" s="147"/>
      <c r="J13" s="153"/>
    </row>
    <row r="14" ht="12.75" customHeight="1">
      <c r="A14" s="162">
        <v>105.0</v>
      </c>
      <c r="B14" s="151" t="s">
        <v>849</v>
      </c>
      <c r="C14" s="147" t="s">
        <v>843</v>
      </c>
      <c r="D14" s="145">
        <f t="shared" si="2"/>
        <v>0</v>
      </c>
      <c r="E14" s="147"/>
      <c r="F14" s="147"/>
      <c r="G14" s="147"/>
      <c r="H14" s="147"/>
      <c r="I14" s="147"/>
      <c r="J14" s="153"/>
    </row>
    <row r="15" ht="12.75" customHeight="1">
      <c r="A15" s="139">
        <v>129.0</v>
      </c>
      <c r="B15" s="141" t="s">
        <v>850</v>
      </c>
      <c r="C15" s="139" t="s">
        <v>836</v>
      </c>
      <c r="D15" s="145">
        <f t="shared" si="2"/>
        <v>22</v>
      </c>
      <c r="E15" s="147">
        <v>13.0</v>
      </c>
      <c r="F15" s="147">
        <v>4.0</v>
      </c>
      <c r="G15" s="147">
        <v>1.0</v>
      </c>
      <c r="H15" s="147"/>
      <c r="I15" s="147">
        <v>4.0</v>
      </c>
      <c r="J15" s="155"/>
    </row>
    <row r="16" ht="12.75" customHeight="1">
      <c r="A16" s="139">
        <v>138.0</v>
      </c>
      <c r="B16" s="141" t="s">
        <v>850</v>
      </c>
      <c r="C16" s="139" t="s">
        <v>834</v>
      </c>
      <c r="D16" s="145">
        <f t="shared" si="2"/>
        <v>11</v>
      </c>
      <c r="E16" s="147">
        <v>1.0</v>
      </c>
      <c r="F16" s="147"/>
      <c r="G16" s="147">
        <v>4.0</v>
      </c>
      <c r="H16" s="147">
        <v>4.0</v>
      </c>
      <c r="I16" s="147">
        <v>2.0</v>
      </c>
      <c r="J16" s="153"/>
    </row>
    <row r="17" ht="12.75" customHeight="1">
      <c r="A17" s="139">
        <v>140.0</v>
      </c>
      <c r="B17" s="141" t="s">
        <v>850</v>
      </c>
      <c r="C17" s="139" t="s">
        <v>851</v>
      </c>
      <c r="D17" s="145">
        <f t="shared" si="2"/>
        <v>9</v>
      </c>
      <c r="E17" s="147">
        <v>3.0</v>
      </c>
      <c r="F17" s="147">
        <v>2.0</v>
      </c>
      <c r="G17" s="147">
        <v>1.0</v>
      </c>
      <c r="H17" s="147">
        <v>3.0</v>
      </c>
      <c r="I17" s="147"/>
      <c r="J17" s="153"/>
    </row>
    <row r="18" ht="12.75" customHeight="1">
      <c r="A18" s="139">
        <v>139.0</v>
      </c>
      <c r="B18" s="141" t="s">
        <v>850</v>
      </c>
      <c r="C18" s="139" t="s">
        <v>843</v>
      </c>
      <c r="D18" s="145">
        <f t="shared" si="2"/>
        <v>1</v>
      </c>
      <c r="E18" s="147"/>
      <c r="F18" s="147"/>
      <c r="G18" s="147"/>
      <c r="H18" s="147"/>
      <c r="I18" s="147">
        <v>1.0</v>
      </c>
      <c r="J18" s="153"/>
    </row>
    <row r="19" ht="12.75" customHeight="1">
      <c r="A19" s="139">
        <v>125.0</v>
      </c>
      <c r="B19" s="141" t="s">
        <v>852</v>
      </c>
      <c r="C19" s="139" t="s">
        <v>851</v>
      </c>
      <c r="D19" s="145">
        <f t="shared" si="2"/>
        <v>0</v>
      </c>
      <c r="E19" s="147"/>
      <c r="F19" s="147"/>
      <c r="G19" s="147"/>
      <c r="H19" s="147"/>
      <c r="I19" s="147"/>
      <c r="J19" s="155"/>
    </row>
    <row r="20" ht="12.75" customHeight="1">
      <c r="A20" s="139">
        <v>6.0</v>
      </c>
      <c r="B20" s="141" t="s">
        <v>853</v>
      </c>
      <c r="C20" s="139" t="s">
        <v>836</v>
      </c>
      <c r="D20" s="145">
        <f t="shared" si="2"/>
        <v>0</v>
      </c>
      <c r="E20" s="147"/>
      <c r="F20" s="147"/>
      <c r="G20" s="147"/>
      <c r="H20" s="147"/>
      <c r="I20" s="147"/>
      <c r="J20" s="153"/>
    </row>
    <row r="21" ht="12.75" customHeight="1">
      <c r="A21" s="139">
        <v>183.0</v>
      </c>
      <c r="B21" s="141" t="s">
        <v>854</v>
      </c>
      <c r="C21" s="139" t="s">
        <v>851</v>
      </c>
      <c r="D21" s="145">
        <f t="shared" si="2"/>
        <v>0</v>
      </c>
      <c r="E21" s="147"/>
      <c r="F21" s="147"/>
      <c r="G21" s="147"/>
      <c r="H21" s="147"/>
      <c r="I21" s="147"/>
      <c r="J21" s="155"/>
    </row>
    <row r="22" ht="12.75" customHeight="1">
      <c r="A22" s="139">
        <v>128.0</v>
      </c>
      <c r="B22" s="141" t="s">
        <v>855</v>
      </c>
      <c r="C22" s="139" t="s">
        <v>836</v>
      </c>
      <c r="D22" s="145">
        <f t="shared" si="2"/>
        <v>0</v>
      </c>
      <c r="E22" s="147"/>
      <c r="F22" s="147"/>
      <c r="G22" s="147"/>
      <c r="H22" s="147"/>
      <c r="I22" s="147"/>
      <c r="J22" s="153"/>
    </row>
    <row r="23" ht="12.75" customHeight="1">
      <c r="A23" s="139">
        <v>2391.0</v>
      </c>
      <c r="B23" s="141" t="s">
        <v>856</v>
      </c>
      <c r="C23" s="139" t="s">
        <v>836</v>
      </c>
      <c r="D23" s="145">
        <f t="shared" si="2"/>
        <v>17</v>
      </c>
      <c r="E23" s="147">
        <v>13.0</v>
      </c>
      <c r="F23" s="147">
        <v>3.0</v>
      </c>
      <c r="G23" s="147">
        <v>1.0</v>
      </c>
      <c r="H23" s="147"/>
      <c r="I23" s="147"/>
      <c r="J23" s="155"/>
    </row>
    <row r="24" ht="12.75" customHeight="1">
      <c r="A24" s="147">
        <v>239.0</v>
      </c>
      <c r="B24" s="151" t="s">
        <v>856</v>
      </c>
      <c r="C24" s="147" t="s">
        <v>843</v>
      </c>
      <c r="D24" s="145">
        <f t="shared" si="2"/>
        <v>0</v>
      </c>
      <c r="E24" s="147"/>
      <c r="F24" s="147"/>
      <c r="G24" s="147"/>
      <c r="H24" s="147"/>
      <c r="I24" s="147"/>
      <c r="J24" s="153"/>
    </row>
    <row r="25" ht="12.75" customHeight="1">
      <c r="A25" s="147">
        <v>2012.0</v>
      </c>
      <c r="B25" s="151" t="s">
        <v>856</v>
      </c>
      <c r="C25" s="147" t="s">
        <v>851</v>
      </c>
      <c r="D25" s="145">
        <f t="shared" si="2"/>
        <v>5</v>
      </c>
      <c r="E25" s="147"/>
      <c r="F25" s="147">
        <v>3.0</v>
      </c>
      <c r="G25" s="147">
        <v>2.0</v>
      </c>
      <c r="H25" s="147"/>
      <c r="I25" s="147"/>
      <c r="J25" s="155"/>
    </row>
    <row r="26" ht="12.75" customHeight="1">
      <c r="A26" s="147">
        <v>3240.0</v>
      </c>
      <c r="B26" s="151" t="s">
        <v>856</v>
      </c>
      <c r="C26" s="147" t="s">
        <v>834</v>
      </c>
      <c r="D26" s="145">
        <f t="shared" si="2"/>
        <v>0</v>
      </c>
      <c r="E26" s="147"/>
      <c r="F26" s="147"/>
      <c r="G26" s="147"/>
      <c r="H26" s="147"/>
      <c r="I26" s="147"/>
      <c r="J26" s="153"/>
    </row>
    <row r="27" ht="12.75" customHeight="1">
      <c r="A27" s="139">
        <v>145.0</v>
      </c>
      <c r="B27" s="141" t="s">
        <v>857</v>
      </c>
      <c r="C27" s="139" t="s">
        <v>843</v>
      </c>
      <c r="D27" s="145">
        <f t="shared" si="2"/>
        <v>1</v>
      </c>
      <c r="E27" s="147"/>
      <c r="F27" s="147">
        <v>1.0</v>
      </c>
      <c r="G27" s="147"/>
      <c r="H27" s="147"/>
      <c r="I27" s="147"/>
      <c r="J27" s="155"/>
    </row>
    <row r="28" ht="12.75" customHeight="1">
      <c r="A28" s="147" t="s">
        <v>858</v>
      </c>
      <c r="B28" s="151" t="s">
        <v>859</v>
      </c>
      <c r="C28" s="139"/>
      <c r="D28" s="145">
        <f t="shared" si="2"/>
        <v>0</v>
      </c>
      <c r="E28" s="147"/>
      <c r="F28" s="147"/>
      <c r="G28" s="147"/>
      <c r="H28" s="147"/>
      <c r="I28" s="147"/>
      <c r="J28" s="153"/>
    </row>
    <row r="29" ht="12.75" customHeight="1">
      <c r="A29" s="147">
        <v>155.0</v>
      </c>
      <c r="B29" s="151" t="s">
        <v>860</v>
      </c>
      <c r="C29" s="147" t="s">
        <v>836</v>
      </c>
      <c r="D29" s="145">
        <f t="shared" si="2"/>
        <v>0</v>
      </c>
      <c r="E29" s="147"/>
      <c r="F29" s="147"/>
      <c r="G29" s="147"/>
      <c r="H29" s="147"/>
      <c r="I29" s="147"/>
      <c r="J29" s="153"/>
    </row>
    <row r="30" ht="12.75" customHeight="1">
      <c r="A30" s="139">
        <v>131.0</v>
      </c>
      <c r="B30" s="141" t="s">
        <v>861</v>
      </c>
      <c r="C30" s="139" t="s">
        <v>843</v>
      </c>
      <c r="D30" s="145">
        <f t="shared" si="2"/>
        <v>0</v>
      </c>
      <c r="E30" s="147"/>
      <c r="F30" s="147"/>
      <c r="G30" s="147"/>
      <c r="H30" s="147"/>
      <c r="I30" s="147"/>
      <c r="J30" s="153"/>
    </row>
    <row r="31" ht="12.75" customHeight="1">
      <c r="A31" s="147">
        <v>700.0</v>
      </c>
      <c r="B31" s="151" t="s">
        <v>864</v>
      </c>
      <c r="C31" s="147" t="s">
        <v>828</v>
      </c>
      <c r="D31" s="145">
        <f t="shared" si="2"/>
        <v>0</v>
      </c>
      <c r="E31" s="147"/>
      <c r="F31" s="147"/>
      <c r="G31" s="147"/>
      <c r="H31" s="147"/>
      <c r="I31" s="147"/>
      <c r="J31" s="153"/>
    </row>
    <row r="32" ht="12.75" customHeight="1">
      <c r="A32" s="139">
        <v>100.0</v>
      </c>
      <c r="B32" s="141" t="s">
        <v>865</v>
      </c>
      <c r="C32" s="139" t="s">
        <v>836</v>
      </c>
      <c r="D32" s="145">
        <f t="shared" si="2"/>
        <v>17</v>
      </c>
      <c r="E32" s="147">
        <v>13.0</v>
      </c>
      <c r="F32" s="147">
        <v>3.0</v>
      </c>
      <c r="G32" s="147">
        <v>1.0</v>
      </c>
      <c r="H32" s="147"/>
      <c r="I32" s="147"/>
      <c r="J32" s="153"/>
    </row>
    <row r="33" ht="12.75" customHeight="1">
      <c r="A33" s="147">
        <v>101.0</v>
      </c>
      <c r="B33" s="151" t="s">
        <v>865</v>
      </c>
      <c r="C33" s="147" t="s">
        <v>843</v>
      </c>
      <c r="D33" s="145">
        <f t="shared" si="2"/>
        <v>0</v>
      </c>
      <c r="E33" s="147"/>
      <c r="F33" s="147"/>
      <c r="G33" s="147"/>
      <c r="H33" s="147"/>
      <c r="I33" s="147"/>
      <c r="J33" s="155"/>
    </row>
    <row r="34" ht="12.75" customHeight="1">
      <c r="A34" s="139">
        <v>122.0</v>
      </c>
      <c r="B34" s="141" t="s">
        <v>865</v>
      </c>
      <c r="C34" s="139" t="s">
        <v>834</v>
      </c>
      <c r="D34" s="145">
        <f t="shared" si="2"/>
        <v>0</v>
      </c>
      <c r="E34" s="147"/>
      <c r="F34" s="147"/>
      <c r="G34" s="147"/>
      <c r="H34" s="147"/>
      <c r="I34" s="147"/>
      <c r="J34" s="155"/>
    </row>
    <row r="35" ht="12.75" customHeight="1">
      <c r="A35" s="139">
        <v>102.0</v>
      </c>
      <c r="B35" s="141" t="s">
        <v>865</v>
      </c>
      <c r="C35" s="139" t="s">
        <v>851</v>
      </c>
      <c r="D35" s="145">
        <f t="shared" si="2"/>
        <v>3</v>
      </c>
      <c r="E35" s="147"/>
      <c r="F35" s="147"/>
      <c r="G35" s="147"/>
      <c r="H35" s="147">
        <v>3.0</v>
      </c>
      <c r="I35" s="147"/>
      <c r="J35" s="155"/>
    </row>
    <row r="36" ht="12.75" customHeight="1">
      <c r="A36" s="139">
        <v>1950.0</v>
      </c>
      <c r="B36" s="141" t="s">
        <v>866</v>
      </c>
      <c r="C36" s="139" t="s">
        <v>867</v>
      </c>
      <c r="D36" s="145">
        <f t="shared" si="2"/>
        <v>0</v>
      </c>
      <c r="E36" s="147"/>
      <c r="F36" s="147"/>
      <c r="G36" s="147"/>
      <c r="H36" s="147"/>
      <c r="I36" s="147"/>
      <c r="J36" s="153"/>
    </row>
    <row r="37" ht="12.75" customHeight="1">
      <c r="A37" s="139">
        <v>126.0</v>
      </c>
      <c r="B37" s="141" t="s">
        <v>868</v>
      </c>
      <c r="C37" s="139" t="s">
        <v>851</v>
      </c>
      <c r="D37" s="145">
        <f t="shared" si="2"/>
        <v>0</v>
      </c>
      <c r="E37" s="147"/>
      <c r="F37" s="147"/>
      <c r="G37" s="147"/>
      <c r="H37" s="147"/>
      <c r="I37" s="147"/>
      <c r="J37" s="155"/>
    </row>
    <row r="38" ht="12.75" customHeight="1">
      <c r="A38" s="139">
        <v>135.0</v>
      </c>
      <c r="B38" s="141" t="s">
        <v>869</v>
      </c>
      <c r="C38" s="139" t="s">
        <v>836</v>
      </c>
      <c r="D38" s="145">
        <f t="shared" si="2"/>
        <v>0</v>
      </c>
      <c r="E38" s="147"/>
      <c r="F38" s="147"/>
      <c r="G38" s="147"/>
      <c r="H38" s="147"/>
      <c r="I38" s="147"/>
      <c r="J38" s="153"/>
    </row>
    <row r="39" ht="12.75" customHeight="1">
      <c r="A39" s="139">
        <v>159.0</v>
      </c>
      <c r="B39" s="141" t="s">
        <v>872</v>
      </c>
      <c r="C39" s="139" t="s">
        <v>836</v>
      </c>
      <c r="D39" s="145">
        <f t="shared" si="2"/>
        <v>0</v>
      </c>
      <c r="E39" s="147"/>
      <c r="F39" s="147"/>
      <c r="G39" s="147"/>
      <c r="H39" s="147"/>
      <c r="I39" s="147"/>
      <c r="J39" s="153"/>
    </row>
    <row r="40" ht="12.75" customHeight="1">
      <c r="A40" s="139">
        <v>648.0</v>
      </c>
      <c r="B40" s="141" t="s">
        <v>874</v>
      </c>
      <c r="C40" s="139"/>
      <c r="D40" s="145">
        <f t="shared" si="2"/>
        <v>0</v>
      </c>
      <c r="E40" s="147"/>
      <c r="F40" s="147"/>
      <c r="G40" s="147"/>
      <c r="H40" s="147"/>
      <c r="I40" s="147"/>
      <c r="J40" s="153"/>
    </row>
    <row r="41" ht="12.75" customHeight="1">
      <c r="A41" s="147">
        <v>643.0</v>
      </c>
      <c r="B41" s="151" t="s">
        <v>874</v>
      </c>
      <c r="C41" s="139"/>
      <c r="D41" s="145">
        <f t="shared" si="2"/>
        <v>0</v>
      </c>
      <c r="E41" s="147"/>
      <c r="F41" s="147"/>
      <c r="G41" s="147"/>
      <c r="H41" s="147"/>
      <c r="I41" s="147"/>
      <c r="J41" s="153"/>
    </row>
    <row r="42" ht="12.75" customHeight="1">
      <c r="A42" s="147">
        <v>114.0</v>
      </c>
      <c r="B42" s="141" t="s">
        <v>875</v>
      </c>
      <c r="C42" s="171" t="s">
        <v>843</v>
      </c>
      <c r="D42" s="145">
        <f t="shared" si="2"/>
        <v>0</v>
      </c>
      <c r="E42" s="147"/>
      <c r="F42" s="147"/>
      <c r="G42" s="147"/>
      <c r="H42" s="147"/>
      <c r="I42" s="147"/>
      <c r="J42" s="153"/>
    </row>
    <row r="43" ht="12.75" customHeight="1">
      <c r="A43" s="173">
        <v>123.0</v>
      </c>
      <c r="B43" s="176" t="s">
        <v>876</v>
      </c>
      <c r="C43" s="178" t="s">
        <v>836</v>
      </c>
      <c r="D43" s="145">
        <f t="shared" si="2"/>
        <v>0</v>
      </c>
      <c r="E43" s="147"/>
      <c r="F43" s="147"/>
      <c r="G43" s="147"/>
      <c r="H43" s="147"/>
      <c r="I43" s="147"/>
      <c r="J43" s="153"/>
    </row>
    <row r="44" ht="12.75" customHeight="1">
      <c r="A44" s="178" t="s">
        <v>879</v>
      </c>
      <c r="B44" s="179" t="s">
        <v>880</v>
      </c>
      <c r="C44" s="178" t="s">
        <v>843</v>
      </c>
      <c r="D44" s="145">
        <f t="shared" si="2"/>
        <v>0</v>
      </c>
      <c r="E44" s="147"/>
      <c r="F44" s="147"/>
      <c r="G44" s="147"/>
      <c r="H44" s="147"/>
      <c r="I44" s="147"/>
      <c r="J44" s="153"/>
    </row>
    <row r="45" ht="12.75" customHeight="1">
      <c r="A45" s="178">
        <v>667.0</v>
      </c>
      <c r="B45" s="180" t="s">
        <v>883</v>
      </c>
      <c r="C45" s="178"/>
      <c r="D45" s="145">
        <f t="shared" si="2"/>
        <v>0</v>
      </c>
      <c r="E45" s="147"/>
      <c r="F45" s="147"/>
      <c r="G45" s="147"/>
      <c r="H45" s="147"/>
      <c r="I45" s="147"/>
      <c r="J45" s="153"/>
    </row>
    <row r="46" ht="12.75" customHeight="1">
      <c r="A46" s="178"/>
      <c r="B46" s="179" t="s">
        <v>886</v>
      </c>
      <c r="C46" s="178"/>
      <c r="D46" s="145">
        <f t="shared" si="2"/>
        <v>0</v>
      </c>
      <c r="E46" s="147"/>
      <c r="F46" s="147"/>
      <c r="G46" s="147"/>
      <c r="H46" s="147"/>
      <c r="I46" s="147"/>
      <c r="J46" s="153"/>
    </row>
    <row r="47" ht="12.75" customHeight="1">
      <c r="A47" s="178"/>
      <c r="B47" s="179" t="s">
        <v>887</v>
      </c>
      <c r="C47" s="178"/>
      <c r="D47" s="145">
        <f t="shared" si="2"/>
        <v>0</v>
      </c>
      <c r="E47" s="147"/>
      <c r="F47" s="147"/>
      <c r="G47" s="147"/>
      <c r="H47" s="147"/>
      <c r="I47" s="147"/>
      <c r="J47" s="153"/>
    </row>
    <row r="48" ht="12.75" customHeight="1">
      <c r="A48" s="178">
        <v>290.0</v>
      </c>
      <c r="B48" s="179" t="s">
        <v>888</v>
      </c>
      <c r="C48" s="178" t="s">
        <v>889</v>
      </c>
      <c r="D48" s="145">
        <f t="shared" si="2"/>
        <v>0</v>
      </c>
      <c r="E48" s="147"/>
      <c r="F48" s="147"/>
      <c r="G48" s="147"/>
      <c r="H48" s="147"/>
      <c r="I48" s="147"/>
      <c r="J48" s="153"/>
    </row>
    <row r="49" ht="12.75" customHeight="1">
      <c r="A49" s="183">
        <v>511.0</v>
      </c>
      <c r="B49" s="184" t="s">
        <v>892</v>
      </c>
      <c r="C49" s="183"/>
      <c r="D49" s="145">
        <f t="shared" si="2"/>
        <v>0</v>
      </c>
      <c r="E49" s="147"/>
      <c r="F49" s="147"/>
      <c r="G49" s="147"/>
      <c r="H49" s="147"/>
      <c r="I49" s="147"/>
      <c r="J49" s="153"/>
    </row>
    <row r="50" ht="12.75" customHeight="1">
      <c r="A50" s="185">
        <v>1920.0</v>
      </c>
      <c r="B50" s="186" t="s">
        <v>895</v>
      </c>
      <c r="C50" s="185" t="s">
        <v>828</v>
      </c>
      <c r="D50" s="145">
        <f t="shared" si="2"/>
        <v>0</v>
      </c>
      <c r="E50" s="147"/>
      <c r="F50" s="147"/>
      <c r="G50" s="147"/>
      <c r="H50" s="147"/>
      <c r="I50" s="147"/>
      <c r="J50" s="153"/>
    </row>
    <row r="51" ht="12.75" customHeight="1">
      <c r="A51" s="185">
        <v>188.0</v>
      </c>
      <c r="B51" s="186" t="s">
        <v>896</v>
      </c>
      <c r="C51" s="185" t="s">
        <v>828</v>
      </c>
      <c r="D51" s="145">
        <f t="shared" si="2"/>
        <v>0</v>
      </c>
      <c r="E51" s="147"/>
      <c r="F51" s="147"/>
      <c r="G51" s="147"/>
      <c r="H51" s="147"/>
      <c r="I51" s="147"/>
      <c r="J51" s="153"/>
    </row>
    <row r="52" ht="12.75" customHeight="1">
      <c r="A52" s="185">
        <v>1071.0</v>
      </c>
      <c r="B52" s="186" t="s">
        <v>897</v>
      </c>
      <c r="C52" s="185" t="s">
        <v>828</v>
      </c>
      <c r="D52" s="145">
        <f t="shared" si="2"/>
        <v>8</v>
      </c>
      <c r="E52" s="147">
        <v>7.0</v>
      </c>
      <c r="F52" s="147"/>
      <c r="G52" s="147">
        <v>1.0</v>
      </c>
      <c r="H52" s="147"/>
      <c r="I52" s="147"/>
      <c r="J52" s="153"/>
    </row>
    <row r="53" ht="12.75" customHeight="1">
      <c r="A53" s="188">
        <v>288.0</v>
      </c>
      <c r="B53" s="189" t="s">
        <v>900</v>
      </c>
      <c r="C53" s="188"/>
      <c r="D53" s="145">
        <f t="shared" si="2"/>
        <v>0</v>
      </c>
      <c r="E53" s="147"/>
      <c r="F53" s="147"/>
      <c r="G53" s="147"/>
      <c r="H53" s="147"/>
      <c r="I53" s="147"/>
      <c r="J53" s="190"/>
    </row>
    <row r="54" ht="12.75" customHeight="1">
      <c r="A54" s="185">
        <v>121.0</v>
      </c>
      <c r="B54" s="186" t="s">
        <v>903</v>
      </c>
      <c r="C54" s="185" t="s">
        <v>843</v>
      </c>
      <c r="D54" s="145">
        <f t="shared" si="2"/>
        <v>1</v>
      </c>
      <c r="E54" s="147"/>
      <c r="F54" s="147">
        <v>1.0</v>
      </c>
      <c r="G54" s="147"/>
      <c r="H54" s="147"/>
      <c r="I54" s="147"/>
      <c r="J54" s="153"/>
    </row>
    <row r="55" ht="12.75" customHeight="1">
      <c r="A55" s="185">
        <v>185.0</v>
      </c>
      <c r="B55" s="186" t="s">
        <v>904</v>
      </c>
      <c r="C55" s="185" t="s">
        <v>851</v>
      </c>
      <c r="D55" s="145">
        <f t="shared" si="2"/>
        <v>0</v>
      </c>
      <c r="E55" s="147"/>
      <c r="F55" s="147"/>
      <c r="G55" s="147"/>
      <c r="H55" s="147"/>
      <c r="I55" s="147"/>
      <c r="J55" s="153"/>
    </row>
    <row r="56" ht="14.25" customHeight="1">
      <c r="A56" s="188">
        <v>596.0</v>
      </c>
      <c r="B56" s="189" t="s">
        <v>905</v>
      </c>
      <c r="C56" s="188" t="s">
        <v>906</v>
      </c>
      <c r="D56" s="145">
        <f t="shared" si="2"/>
        <v>0</v>
      </c>
      <c r="E56" s="147"/>
      <c r="F56" s="147"/>
      <c r="G56" s="147"/>
      <c r="H56" s="147"/>
      <c r="I56" s="147"/>
      <c r="J56" s="153"/>
    </row>
    <row r="57" ht="12.75" customHeight="1">
      <c r="A57" s="178">
        <v>115.0</v>
      </c>
      <c r="B57" s="179" t="s">
        <v>909</v>
      </c>
      <c r="C57" s="178" t="s">
        <v>910</v>
      </c>
      <c r="D57" s="145">
        <f t="shared" si="2"/>
        <v>0</v>
      </c>
      <c r="E57" s="147"/>
      <c r="F57" s="147"/>
      <c r="G57" s="147"/>
      <c r="H57" s="147"/>
      <c r="I57" s="147"/>
      <c r="J57" s="129"/>
    </row>
    <row r="58" ht="12.75" customHeight="1">
      <c r="A58" s="178">
        <v>147.0</v>
      </c>
      <c r="B58" s="179" t="s">
        <v>911</v>
      </c>
      <c r="C58" s="178" t="s">
        <v>828</v>
      </c>
      <c r="D58" s="145">
        <f t="shared" si="2"/>
        <v>0</v>
      </c>
      <c r="E58" s="147"/>
      <c r="F58" s="147"/>
      <c r="G58" s="147"/>
      <c r="H58" s="147"/>
      <c r="I58" s="147"/>
      <c r="J58" s="191"/>
    </row>
    <row r="59" ht="17.25" customHeight="1">
      <c r="A59" s="183"/>
      <c r="B59" s="184" t="s">
        <v>911</v>
      </c>
      <c r="C59" s="183" t="s">
        <v>836</v>
      </c>
      <c r="D59" s="145">
        <f t="shared" si="2"/>
        <v>0</v>
      </c>
      <c r="E59" s="147"/>
      <c r="F59" s="147"/>
      <c r="G59" s="147"/>
      <c r="H59" s="147"/>
      <c r="I59" s="147"/>
      <c r="J59" s="192"/>
    </row>
    <row r="60" ht="15.0" customHeight="1">
      <c r="A60" s="185">
        <v>161.0</v>
      </c>
      <c r="B60" s="193" t="s">
        <v>918</v>
      </c>
      <c r="C60" s="185" t="s">
        <v>828</v>
      </c>
      <c r="D60" s="145">
        <f t="shared" si="2"/>
        <v>0</v>
      </c>
      <c r="E60" s="147"/>
      <c r="F60" s="147"/>
      <c r="G60" s="147"/>
      <c r="H60" s="147"/>
      <c r="I60" s="147"/>
      <c r="J60" s="153"/>
    </row>
    <row r="61" ht="14.25" customHeight="1">
      <c r="A61" s="185">
        <v>183.0</v>
      </c>
      <c r="B61" s="186" t="s">
        <v>921</v>
      </c>
      <c r="C61" s="185" t="s">
        <v>828</v>
      </c>
      <c r="D61" s="145">
        <f t="shared" si="2"/>
        <v>0</v>
      </c>
      <c r="E61" s="147"/>
      <c r="F61" s="147"/>
      <c r="G61" s="147"/>
      <c r="H61" s="147"/>
      <c r="I61" s="147"/>
      <c r="J61" s="153"/>
    </row>
    <row r="62" ht="19.5" customHeight="1">
      <c r="A62" s="185"/>
      <c r="B62" s="186" t="s">
        <v>918</v>
      </c>
      <c r="C62" s="185" t="s">
        <v>836</v>
      </c>
      <c r="D62" s="145">
        <f t="shared" si="2"/>
        <v>0</v>
      </c>
      <c r="E62" s="147"/>
      <c r="F62" s="147"/>
      <c r="G62" s="147"/>
      <c r="H62" s="147"/>
      <c r="I62" s="147"/>
      <c r="J62" s="153"/>
    </row>
    <row r="63" ht="12.75" customHeight="1">
      <c r="A63" s="185"/>
      <c r="B63" s="186" t="s">
        <v>924</v>
      </c>
      <c r="C63" s="185"/>
      <c r="D63" s="145">
        <f t="shared" si="2"/>
        <v>0</v>
      </c>
      <c r="E63" s="147"/>
      <c r="F63" s="147"/>
      <c r="G63" s="147"/>
      <c r="H63" s="147"/>
      <c r="I63" s="147"/>
      <c r="J63" s="129"/>
    </row>
    <row r="64" ht="12.75" customHeight="1">
      <c r="A64" s="185"/>
      <c r="B64" s="186" t="s">
        <v>925</v>
      </c>
      <c r="C64" s="185"/>
      <c r="D64" s="145">
        <f t="shared" si="2"/>
        <v>0</v>
      </c>
      <c r="E64" s="147"/>
      <c r="F64" s="147"/>
      <c r="G64" s="147"/>
      <c r="H64" s="147"/>
      <c r="I64" s="147"/>
      <c r="J64" s="191"/>
    </row>
    <row r="65" ht="12.75" customHeight="1">
      <c r="A65" s="185">
        <v>4102.0</v>
      </c>
      <c r="B65" s="186" t="s">
        <v>927</v>
      </c>
      <c r="C65" s="185" t="s">
        <v>843</v>
      </c>
      <c r="D65" s="145">
        <f t="shared" si="2"/>
        <v>0</v>
      </c>
      <c r="E65" s="147"/>
      <c r="F65" s="147"/>
      <c r="G65" s="147"/>
      <c r="H65" s="147"/>
      <c r="I65" s="147"/>
      <c r="J65" s="194"/>
    </row>
    <row r="66" ht="12.75" customHeight="1">
      <c r="A66" s="185"/>
      <c r="B66" s="186" t="s">
        <v>929</v>
      </c>
      <c r="C66" s="185"/>
      <c r="D66" s="145">
        <f t="shared" si="2"/>
        <v>0</v>
      </c>
      <c r="E66" s="147"/>
      <c r="F66" s="147"/>
      <c r="G66" s="147"/>
      <c r="H66" s="147"/>
      <c r="I66" s="147"/>
      <c r="J66" s="188"/>
    </row>
    <row r="67" ht="12.75" customHeight="1">
      <c r="A67" s="185">
        <v>112.0</v>
      </c>
      <c r="B67" s="193" t="s">
        <v>930</v>
      </c>
      <c r="C67" s="185" t="s">
        <v>828</v>
      </c>
      <c r="D67" s="145">
        <f t="shared" si="2"/>
        <v>0</v>
      </c>
      <c r="E67" s="147"/>
      <c r="F67" s="147"/>
      <c r="G67" s="147"/>
      <c r="H67" s="147"/>
      <c r="I67" s="147"/>
      <c r="J67" s="178"/>
    </row>
    <row r="68" ht="12.75" customHeight="1">
      <c r="A68" s="185"/>
      <c r="B68" s="193" t="s">
        <v>932</v>
      </c>
      <c r="C68" s="185" t="s">
        <v>843</v>
      </c>
      <c r="D68" s="145">
        <f t="shared" si="2"/>
        <v>0</v>
      </c>
      <c r="E68" s="147"/>
      <c r="F68" s="147"/>
      <c r="G68" s="147"/>
      <c r="H68" s="147"/>
      <c r="I68" s="147"/>
      <c r="J68" s="178"/>
    </row>
    <row r="69" ht="12.75" customHeight="1">
      <c r="A69" s="185">
        <v>149.0</v>
      </c>
      <c r="B69" s="193" t="s">
        <v>933</v>
      </c>
      <c r="C69" s="196" t="s">
        <v>867</v>
      </c>
      <c r="D69" s="145">
        <f t="shared" si="2"/>
        <v>0</v>
      </c>
      <c r="E69" s="147"/>
      <c r="F69" s="147"/>
      <c r="G69" s="147"/>
      <c r="H69" s="147"/>
      <c r="I69" s="147"/>
      <c r="J69" s="183"/>
    </row>
    <row r="70" ht="12.75" customHeight="1">
      <c r="A70" s="188"/>
      <c r="B70" s="189" t="s">
        <v>935</v>
      </c>
      <c r="C70" s="198"/>
      <c r="D70" s="199">
        <f t="shared" si="2"/>
        <v>0</v>
      </c>
      <c r="E70" s="147"/>
      <c r="F70" s="147"/>
      <c r="G70" s="147"/>
      <c r="H70" s="147"/>
      <c r="I70" s="147"/>
      <c r="J70" s="200"/>
    </row>
    <row r="71" ht="12.75" customHeight="1">
      <c r="A71" s="201"/>
      <c r="B71" s="202" t="s">
        <v>939</v>
      </c>
      <c r="C71" s="204" t="s">
        <v>942</v>
      </c>
      <c r="D71" s="205">
        <f t="shared" si="2"/>
        <v>0</v>
      </c>
      <c r="E71" s="147"/>
      <c r="F71" s="147"/>
      <c r="G71" s="147"/>
      <c r="H71" s="147"/>
      <c r="I71" s="147"/>
      <c r="J71" s="206"/>
    </row>
    <row r="72" ht="12.75" customHeight="1">
      <c r="A72" s="207">
        <v>2105.0</v>
      </c>
      <c r="B72" s="202" t="s">
        <v>953</v>
      </c>
      <c r="C72" s="204" t="s">
        <v>828</v>
      </c>
      <c r="D72" s="205">
        <f t="shared" si="2"/>
        <v>0</v>
      </c>
      <c r="E72" s="147"/>
      <c r="F72" s="147"/>
      <c r="G72" s="147"/>
      <c r="H72" s="147"/>
      <c r="I72" s="147"/>
      <c r="J72" s="206"/>
    </row>
    <row r="73" ht="12.75" customHeight="1">
      <c r="A73" s="208"/>
      <c r="B73" s="209" t="s">
        <v>954</v>
      </c>
      <c r="C73" s="210"/>
      <c r="D73" s="211">
        <f t="shared" si="2"/>
        <v>0</v>
      </c>
      <c r="E73" s="147"/>
      <c r="F73" s="147"/>
      <c r="G73" s="147"/>
      <c r="H73" s="147"/>
      <c r="I73" s="147"/>
      <c r="J73" s="206"/>
    </row>
    <row r="74" ht="12.75" customHeight="1">
      <c r="A74" s="212"/>
      <c r="B74" s="213" t="s">
        <v>964</v>
      </c>
      <c r="C74" s="214"/>
      <c r="D74" s="216">
        <f t="shared" si="2"/>
        <v>0</v>
      </c>
      <c r="E74" s="147"/>
      <c r="F74" s="147"/>
      <c r="G74" s="147"/>
      <c r="H74" s="147"/>
      <c r="I74" s="147"/>
      <c r="J74" s="129"/>
    </row>
    <row r="75" ht="12.75" customHeight="1">
      <c r="A75" s="212"/>
      <c r="B75" s="212" t="s">
        <v>967</v>
      </c>
      <c r="C75" s="214"/>
      <c r="D75" s="216">
        <f t="shared" si="2"/>
        <v>4</v>
      </c>
      <c r="E75" s="147"/>
      <c r="F75" s="147"/>
      <c r="G75" s="147">
        <v>4.0</v>
      </c>
      <c r="H75" s="147"/>
      <c r="I75" s="147"/>
      <c r="J75" s="129"/>
    </row>
    <row r="76" ht="12.75" customHeight="1">
      <c r="A76" s="212"/>
      <c r="B76" s="212" t="s">
        <v>971</v>
      </c>
      <c r="C76" s="214" t="s">
        <v>836</v>
      </c>
      <c r="D76" s="216">
        <f t="shared" si="2"/>
        <v>9</v>
      </c>
      <c r="E76" s="147">
        <v>8.0</v>
      </c>
      <c r="F76" s="147"/>
      <c r="G76" s="147">
        <v>1.0</v>
      </c>
      <c r="H76" s="147"/>
      <c r="I76" s="147"/>
      <c r="J76" s="129"/>
    </row>
    <row r="77" ht="12.75" customHeight="1">
      <c r="A77" s="194"/>
      <c r="B77" s="93"/>
      <c r="C77" s="217" t="s">
        <v>61</v>
      </c>
      <c r="D77" s="220">
        <f>D3+D4+D5+D7+D8+D9+D10+D11+D12+D13+D14+D15+D16+D17+D18+D19+D20+D21+D22+D23+D24+D25+D26+D27+D28+D29+D30+D31+D32+D33+D34+D35+D36+D37+D38+D39+D40+D41+D42+D43+D44+D45+D46+D47+D48+D49+D50+D51+D52+D53+D54+D55+D56+D57+D58+D59+D60+D61+D62+D63+D64+D65+D66+D67+D68+D69+D70+D71+D73</f>
        <v>95</v>
      </c>
      <c r="E77" s="194"/>
      <c r="F77" s="194"/>
      <c r="G77" s="194"/>
      <c r="H77" s="194"/>
      <c r="I77" s="194"/>
      <c r="J77" s="129"/>
    </row>
    <row r="78" ht="12.75" customHeight="1">
      <c r="A78" s="194"/>
      <c r="B78" s="93"/>
      <c r="C78" s="194"/>
      <c r="D78" s="220"/>
      <c r="E78" s="194"/>
      <c r="F78" s="194"/>
      <c r="G78" s="194"/>
      <c r="H78" s="194"/>
      <c r="I78" s="194"/>
      <c r="J78" s="129"/>
    </row>
    <row r="79" ht="12.75" customHeight="1">
      <c r="A79" s="194"/>
      <c r="B79" s="93"/>
      <c r="C79" s="194"/>
      <c r="D79" s="220"/>
      <c r="E79" s="194"/>
      <c r="F79" s="194"/>
      <c r="G79" s="194"/>
      <c r="H79" s="194"/>
      <c r="I79" s="194"/>
      <c r="J79" s="129"/>
    </row>
    <row r="80" ht="12.75" customHeight="1">
      <c r="A80" s="194"/>
      <c r="B80" s="93"/>
      <c r="C80" s="194"/>
      <c r="D80" s="220"/>
      <c r="E80" s="194"/>
      <c r="F80" s="194"/>
      <c r="G80" s="194"/>
      <c r="H80" s="194"/>
      <c r="I80" s="194"/>
      <c r="J80" s="129"/>
    </row>
    <row r="81" ht="12.75" customHeight="1">
      <c r="A81" s="194"/>
      <c r="B81" s="93"/>
      <c r="C81" s="194"/>
      <c r="D81" s="220"/>
      <c r="E81" s="194"/>
      <c r="F81" s="194"/>
      <c r="G81" s="194"/>
      <c r="H81" s="194"/>
      <c r="I81" s="194"/>
      <c r="J81" s="129"/>
    </row>
    <row r="82" ht="12.75" customHeight="1">
      <c r="A82" s="194"/>
      <c r="B82" s="93"/>
      <c r="C82" s="194"/>
      <c r="D82" s="220"/>
      <c r="E82" s="194"/>
      <c r="F82" s="194"/>
      <c r="G82" s="194"/>
      <c r="H82" s="194"/>
      <c r="I82" s="194"/>
      <c r="J82" s="129"/>
    </row>
    <row r="83" ht="12.75" customHeight="1">
      <c r="A83" s="194"/>
      <c r="B83" s="93"/>
      <c r="C83" s="194"/>
      <c r="D83" s="220"/>
      <c r="E83" s="194"/>
      <c r="F83" s="194"/>
      <c r="G83" s="194"/>
      <c r="H83" s="194"/>
      <c r="I83" s="194"/>
      <c r="J83" s="129"/>
    </row>
    <row r="84" ht="12.75" customHeight="1">
      <c r="A84" s="194"/>
      <c r="B84" s="93"/>
      <c r="C84" s="194"/>
      <c r="D84" s="220"/>
      <c r="E84" s="194"/>
      <c r="F84" s="194"/>
      <c r="G84" s="194"/>
      <c r="H84" s="194"/>
      <c r="I84" s="194"/>
      <c r="J84" s="129"/>
    </row>
    <row r="85" ht="12.75" customHeight="1">
      <c r="A85" s="194"/>
      <c r="B85" s="93"/>
      <c r="C85" s="194"/>
      <c r="D85" s="220"/>
      <c r="E85" s="194"/>
      <c r="F85" s="194"/>
      <c r="G85" s="194"/>
      <c r="H85" s="194"/>
      <c r="I85" s="194"/>
      <c r="J85" s="129"/>
    </row>
    <row r="86" ht="12.75" customHeight="1">
      <c r="A86" s="194"/>
      <c r="B86" s="93"/>
      <c r="C86" s="194"/>
      <c r="D86" s="220"/>
      <c r="E86" s="194"/>
      <c r="F86" s="194"/>
      <c r="G86" s="194"/>
      <c r="H86" s="194"/>
      <c r="I86" s="194"/>
      <c r="J86" s="129"/>
    </row>
    <row r="87" ht="12.75" customHeight="1">
      <c r="A87" s="194"/>
      <c r="B87" s="93"/>
      <c r="C87" s="194"/>
      <c r="D87" s="220"/>
      <c r="E87" s="194"/>
      <c r="F87" s="194"/>
      <c r="G87" s="194"/>
      <c r="H87" s="194"/>
      <c r="I87" s="194"/>
      <c r="J87" s="129"/>
    </row>
    <row r="88" ht="12.75" customHeight="1">
      <c r="A88" s="194"/>
      <c r="B88" s="93"/>
      <c r="C88" s="194"/>
      <c r="D88" s="220"/>
      <c r="E88" s="194"/>
      <c r="F88" s="194"/>
      <c r="G88" s="194"/>
      <c r="H88" s="194"/>
      <c r="I88" s="194"/>
      <c r="J88" s="129"/>
    </row>
    <row r="89" ht="12.75" customHeight="1">
      <c r="A89" s="194"/>
      <c r="B89" s="93"/>
      <c r="C89" s="194"/>
      <c r="D89" s="220"/>
      <c r="E89" s="194"/>
      <c r="F89" s="194"/>
      <c r="G89" s="194"/>
      <c r="H89" s="194"/>
      <c r="I89" s="194"/>
      <c r="J89" s="129"/>
    </row>
    <row r="90" ht="12.75" customHeight="1">
      <c r="A90" s="194"/>
      <c r="B90" s="93"/>
      <c r="C90" s="194"/>
      <c r="D90" s="220"/>
      <c r="E90" s="194"/>
      <c r="F90" s="194"/>
      <c r="G90" s="194"/>
      <c r="H90" s="194"/>
      <c r="I90" s="194"/>
      <c r="J90" s="129"/>
    </row>
    <row r="91" ht="12.75" customHeight="1">
      <c r="A91" s="194"/>
      <c r="B91" s="93"/>
      <c r="C91" s="194"/>
      <c r="D91" s="220"/>
      <c r="E91" s="194"/>
      <c r="F91" s="194"/>
      <c r="G91" s="194"/>
      <c r="H91" s="194"/>
      <c r="I91" s="194"/>
      <c r="J91" s="129"/>
    </row>
    <row r="92" ht="12.75" customHeight="1">
      <c r="A92" s="194"/>
      <c r="B92" s="93"/>
      <c r="C92" s="194"/>
      <c r="D92" s="220"/>
      <c r="E92" s="194"/>
      <c r="F92" s="194"/>
      <c r="G92" s="194"/>
      <c r="H92" s="194"/>
      <c r="I92" s="194"/>
      <c r="J92" s="129"/>
    </row>
    <row r="93" ht="12.75" customHeight="1">
      <c r="A93" s="194"/>
      <c r="B93" s="93"/>
      <c r="C93" s="194"/>
      <c r="D93" s="220"/>
      <c r="E93" s="194"/>
      <c r="F93" s="194"/>
      <c r="G93" s="194"/>
      <c r="H93" s="194"/>
      <c r="I93" s="194"/>
      <c r="J93" s="129"/>
    </row>
    <row r="94" ht="12.75" customHeight="1">
      <c r="A94" s="194"/>
      <c r="B94" s="93"/>
      <c r="C94" s="194"/>
      <c r="D94" s="220"/>
      <c r="E94" s="194"/>
      <c r="F94" s="194"/>
      <c r="G94" s="194"/>
      <c r="H94" s="194"/>
      <c r="I94" s="194"/>
      <c r="J94" s="129"/>
    </row>
    <row r="95" ht="12.75" customHeight="1">
      <c r="A95" s="194"/>
      <c r="B95" s="93"/>
      <c r="C95" s="194"/>
      <c r="D95" s="220"/>
      <c r="E95" s="194"/>
      <c r="F95" s="194"/>
      <c r="G95" s="194"/>
      <c r="H95" s="194"/>
      <c r="I95" s="194"/>
      <c r="J95" s="129"/>
    </row>
    <row r="96" ht="12.75" customHeight="1">
      <c r="A96" s="194"/>
      <c r="B96" s="93"/>
      <c r="C96" s="194"/>
      <c r="D96" s="220"/>
      <c r="E96" s="194"/>
      <c r="F96" s="194"/>
      <c r="G96" s="194"/>
      <c r="H96" s="194"/>
      <c r="I96" s="194"/>
      <c r="J96" s="129"/>
    </row>
    <row r="97" ht="12.75" customHeight="1">
      <c r="A97" s="194"/>
      <c r="B97" s="93"/>
      <c r="C97" s="194"/>
      <c r="D97" s="220"/>
      <c r="E97" s="194"/>
      <c r="F97" s="194"/>
      <c r="G97" s="194"/>
      <c r="H97" s="194"/>
      <c r="I97" s="194"/>
      <c r="J97" s="129"/>
    </row>
    <row r="98" ht="12.75" customHeight="1">
      <c r="A98" s="194"/>
      <c r="B98" s="93"/>
      <c r="C98" s="194"/>
      <c r="D98" s="220"/>
      <c r="E98" s="194"/>
      <c r="F98" s="194"/>
      <c r="G98" s="194"/>
      <c r="H98" s="194"/>
      <c r="I98" s="194"/>
      <c r="J98" s="129"/>
    </row>
    <row r="99" ht="12.75" customHeight="1">
      <c r="A99" s="194"/>
      <c r="B99" s="93"/>
      <c r="C99" s="194"/>
      <c r="D99" s="220"/>
      <c r="E99" s="194"/>
      <c r="F99" s="194"/>
      <c r="G99" s="194"/>
      <c r="H99" s="194"/>
      <c r="I99" s="194"/>
      <c r="J99" s="129"/>
    </row>
    <row r="100" ht="12.75" customHeight="1">
      <c r="A100" s="194"/>
      <c r="B100" s="93"/>
      <c r="C100" s="194"/>
      <c r="D100" s="220"/>
      <c r="E100" s="194"/>
      <c r="F100" s="194"/>
      <c r="G100" s="194"/>
      <c r="H100" s="194"/>
      <c r="I100" s="194"/>
      <c r="J100" s="129"/>
    </row>
    <row r="101" ht="12.75" customHeight="1">
      <c r="A101" s="194"/>
      <c r="B101" s="93"/>
      <c r="C101" s="194"/>
      <c r="D101" s="220"/>
      <c r="E101" s="194"/>
      <c r="F101" s="194"/>
      <c r="G101" s="194"/>
      <c r="H101" s="194"/>
      <c r="I101" s="194"/>
      <c r="J101" s="129"/>
    </row>
    <row r="102" ht="12.75" customHeight="1">
      <c r="A102" s="194"/>
      <c r="B102" s="93"/>
      <c r="C102" s="194"/>
      <c r="D102" s="220"/>
      <c r="E102" s="194"/>
      <c r="F102" s="194"/>
      <c r="G102" s="194"/>
      <c r="H102" s="194"/>
      <c r="I102" s="194"/>
      <c r="J102" s="129"/>
    </row>
    <row r="103" ht="12.75" customHeight="1">
      <c r="A103" s="194"/>
      <c r="B103" s="93"/>
      <c r="C103" s="194"/>
      <c r="D103" s="220"/>
      <c r="E103" s="194"/>
      <c r="F103" s="194"/>
      <c r="G103" s="194"/>
      <c r="H103" s="194"/>
      <c r="I103" s="194"/>
      <c r="J103" s="129"/>
    </row>
    <row r="104" ht="12.75" customHeight="1">
      <c r="A104" s="194"/>
      <c r="B104" s="93"/>
      <c r="C104" s="194"/>
      <c r="D104" s="220"/>
      <c r="E104" s="194"/>
      <c r="F104" s="194"/>
      <c r="G104" s="194"/>
      <c r="H104" s="194"/>
      <c r="I104" s="194"/>
      <c r="J104" s="129"/>
    </row>
    <row r="105" ht="12.75" customHeight="1">
      <c r="A105" s="194"/>
      <c r="B105" s="93"/>
      <c r="C105" s="194"/>
      <c r="D105" s="220"/>
      <c r="E105" s="194"/>
      <c r="F105" s="194"/>
      <c r="G105" s="194"/>
      <c r="H105" s="194"/>
      <c r="I105" s="194"/>
      <c r="J105" s="129"/>
    </row>
    <row r="106" ht="12.75" customHeight="1">
      <c r="A106" s="194"/>
      <c r="B106" s="93"/>
      <c r="C106" s="194"/>
      <c r="D106" s="220"/>
      <c r="E106" s="194"/>
      <c r="F106" s="194"/>
      <c r="G106" s="194"/>
      <c r="H106" s="194"/>
      <c r="I106" s="194"/>
      <c r="J106" s="129"/>
    </row>
    <row r="107" ht="12.75" customHeight="1">
      <c r="A107" s="194"/>
      <c r="B107" s="93"/>
      <c r="C107" s="194"/>
      <c r="D107" s="220"/>
      <c r="E107" s="194"/>
      <c r="F107" s="194"/>
      <c r="G107" s="194"/>
      <c r="H107" s="194"/>
      <c r="I107" s="194"/>
      <c r="J107" s="129"/>
    </row>
    <row r="108" ht="12.75" customHeight="1">
      <c r="A108" s="194"/>
      <c r="B108" s="93"/>
      <c r="C108" s="194"/>
      <c r="D108" s="220"/>
      <c r="E108" s="194"/>
      <c r="F108" s="194"/>
      <c r="G108" s="194"/>
      <c r="H108" s="194"/>
      <c r="I108" s="194"/>
      <c r="J108" s="129"/>
    </row>
    <row r="109" ht="12.75" customHeight="1">
      <c r="A109" s="194"/>
      <c r="B109" s="93"/>
      <c r="C109" s="194"/>
      <c r="D109" s="220"/>
      <c r="E109" s="194"/>
      <c r="F109" s="194"/>
      <c r="G109" s="194"/>
      <c r="H109" s="194"/>
      <c r="I109" s="194"/>
      <c r="J109" s="129"/>
    </row>
    <row r="110" ht="12.75" customHeight="1">
      <c r="A110" s="194"/>
      <c r="B110" s="93"/>
      <c r="C110" s="194"/>
      <c r="D110" s="220"/>
      <c r="E110" s="194"/>
      <c r="F110" s="194"/>
      <c r="G110" s="194"/>
      <c r="H110" s="194"/>
      <c r="I110" s="194"/>
      <c r="J110" s="129"/>
    </row>
    <row r="111" ht="12.75" customHeight="1">
      <c r="A111" s="194"/>
      <c r="B111" s="93"/>
      <c r="C111" s="194"/>
      <c r="D111" s="220"/>
      <c r="E111" s="194"/>
      <c r="F111" s="194"/>
      <c r="G111" s="194"/>
      <c r="H111" s="194"/>
      <c r="I111" s="194"/>
      <c r="J111" s="129"/>
    </row>
    <row r="112" ht="12.75" customHeight="1">
      <c r="A112" s="194"/>
      <c r="B112" s="93"/>
      <c r="C112" s="194"/>
      <c r="D112" s="220"/>
      <c r="E112" s="194"/>
      <c r="F112" s="194"/>
      <c r="G112" s="194"/>
      <c r="H112" s="194"/>
      <c r="I112" s="194"/>
      <c r="J112" s="129"/>
    </row>
    <row r="113" ht="12.75" customHeight="1">
      <c r="A113" s="194"/>
      <c r="B113" s="93"/>
      <c r="C113" s="194"/>
      <c r="D113" s="220"/>
      <c r="E113" s="194"/>
      <c r="F113" s="194"/>
      <c r="G113" s="194"/>
      <c r="H113" s="194"/>
      <c r="I113" s="194"/>
      <c r="J113" s="129"/>
    </row>
    <row r="114" ht="12.75" customHeight="1">
      <c r="A114" s="194"/>
      <c r="B114" s="93"/>
      <c r="C114" s="194"/>
      <c r="D114" s="220"/>
      <c r="E114" s="194"/>
      <c r="F114" s="194"/>
      <c r="G114" s="194"/>
      <c r="H114" s="194"/>
      <c r="I114" s="194"/>
      <c r="J114" s="129"/>
    </row>
    <row r="115" ht="12.75" customHeight="1">
      <c r="A115" s="194"/>
      <c r="B115" s="93"/>
      <c r="C115" s="194"/>
      <c r="D115" s="220"/>
      <c r="E115" s="194"/>
      <c r="F115" s="194"/>
      <c r="G115" s="194"/>
      <c r="H115" s="194"/>
      <c r="I115" s="194"/>
      <c r="J115" s="129"/>
    </row>
    <row r="116" ht="12.75" customHeight="1">
      <c r="A116" s="194"/>
      <c r="B116" s="93"/>
      <c r="C116" s="194"/>
      <c r="D116" s="220"/>
      <c r="E116" s="194"/>
      <c r="F116" s="194"/>
      <c r="G116" s="194"/>
      <c r="H116" s="194"/>
      <c r="I116" s="194"/>
      <c r="J116" s="129"/>
    </row>
    <row r="117" ht="12.75" customHeight="1">
      <c r="A117" s="194"/>
      <c r="B117" s="93"/>
      <c r="C117" s="194"/>
      <c r="D117" s="220"/>
      <c r="E117" s="194"/>
      <c r="F117" s="194"/>
      <c r="G117" s="194"/>
      <c r="H117" s="194"/>
      <c r="I117" s="194"/>
      <c r="J117" s="129"/>
    </row>
    <row r="118" ht="12.75" customHeight="1">
      <c r="A118" s="194"/>
      <c r="B118" s="93"/>
      <c r="C118" s="194"/>
      <c r="D118" s="220"/>
      <c r="E118" s="194"/>
      <c r="F118" s="194"/>
      <c r="G118" s="194"/>
      <c r="H118" s="194"/>
      <c r="I118" s="194"/>
      <c r="J118" s="129"/>
    </row>
    <row r="119" ht="12.75" customHeight="1">
      <c r="A119" s="194"/>
      <c r="B119" s="93"/>
      <c r="C119" s="194"/>
      <c r="D119" s="220"/>
      <c r="E119" s="194"/>
      <c r="F119" s="194"/>
      <c r="G119" s="194"/>
      <c r="H119" s="194"/>
      <c r="I119" s="194"/>
      <c r="J119" s="129"/>
    </row>
    <row r="120" ht="12.75" customHeight="1">
      <c r="A120" s="194"/>
      <c r="B120" s="93"/>
      <c r="C120" s="194"/>
      <c r="D120" s="220"/>
      <c r="E120" s="194"/>
      <c r="F120" s="194"/>
      <c r="G120" s="194"/>
      <c r="H120" s="194"/>
      <c r="I120" s="194"/>
      <c r="J120" s="129"/>
    </row>
    <row r="121" ht="12.75" customHeight="1">
      <c r="A121" s="194"/>
      <c r="B121" s="93"/>
      <c r="C121" s="194"/>
      <c r="D121" s="220"/>
      <c r="E121" s="194"/>
      <c r="F121" s="194"/>
      <c r="G121" s="194"/>
      <c r="H121" s="194"/>
      <c r="I121" s="194"/>
      <c r="J121" s="129"/>
    </row>
    <row r="122" ht="12.75" customHeight="1">
      <c r="A122" s="194"/>
      <c r="B122" s="93"/>
      <c r="C122" s="194"/>
      <c r="D122" s="220"/>
      <c r="E122" s="194"/>
      <c r="F122" s="194"/>
      <c r="G122" s="194"/>
      <c r="H122" s="194"/>
      <c r="I122" s="194"/>
      <c r="J122" s="129"/>
    </row>
    <row r="123" ht="12.75" customHeight="1">
      <c r="A123" s="194"/>
      <c r="B123" s="93"/>
      <c r="C123" s="194"/>
      <c r="D123" s="220"/>
      <c r="E123" s="194"/>
      <c r="F123" s="194"/>
      <c r="G123" s="194"/>
      <c r="H123" s="194"/>
      <c r="I123" s="194"/>
      <c r="J123" s="129"/>
    </row>
    <row r="124" ht="12.75" customHeight="1">
      <c r="A124" s="194"/>
      <c r="B124" s="93"/>
      <c r="C124" s="194"/>
      <c r="D124" s="220"/>
      <c r="E124" s="194"/>
      <c r="F124" s="194"/>
      <c r="G124" s="194"/>
      <c r="H124" s="194"/>
      <c r="I124" s="194"/>
      <c r="J124" s="129"/>
    </row>
    <row r="125" ht="12.75" customHeight="1">
      <c r="A125" s="194"/>
      <c r="B125" s="93"/>
      <c r="C125" s="194"/>
      <c r="D125" s="220"/>
      <c r="E125" s="194"/>
      <c r="F125" s="194"/>
      <c r="G125" s="194"/>
      <c r="H125" s="194"/>
      <c r="I125" s="194"/>
      <c r="J125" s="129"/>
    </row>
    <row r="126" ht="12.75" customHeight="1">
      <c r="A126" s="194"/>
      <c r="B126" s="93"/>
      <c r="C126" s="194"/>
      <c r="D126" s="220"/>
      <c r="E126" s="194"/>
      <c r="F126" s="194"/>
      <c r="G126" s="194"/>
      <c r="H126" s="194"/>
      <c r="I126" s="194"/>
      <c r="J126" s="129"/>
    </row>
    <row r="127" ht="12.75" customHeight="1">
      <c r="A127" s="194"/>
      <c r="B127" s="93"/>
      <c r="C127" s="194"/>
      <c r="D127" s="220"/>
      <c r="E127" s="194"/>
      <c r="F127" s="194"/>
      <c r="G127" s="194"/>
      <c r="H127" s="194"/>
      <c r="I127" s="194"/>
      <c r="J127" s="129"/>
    </row>
    <row r="128" ht="12.75" customHeight="1">
      <c r="A128" s="194"/>
      <c r="B128" s="93"/>
      <c r="C128" s="194"/>
      <c r="D128" s="220"/>
      <c r="E128" s="194"/>
      <c r="F128" s="194"/>
      <c r="G128" s="194"/>
      <c r="H128" s="194"/>
      <c r="I128" s="194"/>
      <c r="J128" s="129"/>
    </row>
    <row r="129" ht="12.75" customHeight="1">
      <c r="A129" s="194"/>
      <c r="B129" s="93"/>
      <c r="C129" s="194"/>
      <c r="D129" s="220"/>
      <c r="E129" s="194"/>
      <c r="F129" s="194"/>
      <c r="G129" s="194"/>
      <c r="H129" s="194"/>
      <c r="I129" s="194"/>
      <c r="J129" s="129"/>
    </row>
    <row r="130" ht="12.75" customHeight="1">
      <c r="A130" s="194"/>
      <c r="B130" s="93"/>
      <c r="C130" s="194"/>
      <c r="D130" s="220"/>
      <c r="E130" s="194"/>
      <c r="F130" s="194"/>
      <c r="G130" s="194"/>
      <c r="H130" s="194"/>
      <c r="I130" s="194"/>
      <c r="J130" s="129"/>
    </row>
    <row r="131" ht="12.75" customHeight="1">
      <c r="A131" s="194"/>
      <c r="B131" s="93"/>
      <c r="C131" s="194"/>
      <c r="D131" s="220"/>
      <c r="E131" s="194"/>
      <c r="F131" s="194"/>
      <c r="G131" s="194"/>
      <c r="H131" s="194"/>
      <c r="I131" s="194"/>
      <c r="J131" s="129"/>
    </row>
    <row r="132" ht="12.75" customHeight="1">
      <c r="A132" s="194"/>
      <c r="B132" s="93"/>
      <c r="C132" s="194"/>
      <c r="D132" s="220"/>
      <c r="E132" s="194"/>
      <c r="F132" s="194"/>
      <c r="G132" s="194"/>
      <c r="H132" s="194"/>
      <c r="I132" s="194"/>
      <c r="J132" s="129"/>
    </row>
    <row r="133" ht="12.75" customHeight="1">
      <c r="A133" s="194"/>
      <c r="B133" s="93"/>
      <c r="C133" s="194"/>
      <c r="D133" s="220"/>
      <c r="E133" s="194"/>
      <c r="F133" s="194"/>
      <c r="G133" s="194"/>
      <c r="H133" s="194"/>
      <c r="I133" s="194"/>
      <c r="J133" s="129"/>
    </row>
    <row r="134" ht="12.75" customHeight="1">
      <c r="A134" s="194"/>
      <c r="B134" s="93"/>
      <c r="C134" s="194"/>
      <c r="D134" s="220"/>
      <c r="E134" s="194"/>
      <c r="F134" s="194"/>
      <c r="G134" s="194"/>
      <c r="H134" s="194"/>
      <c r="I134" s="194"/>
      <c r="J134" s="129"/>
    </row>
    <row r="135" ht="12.75" customHeight="1">
      <c r="A135" s="194"/>
      <c r="B135" s="93"/>
      <c r="C135" s="194"/>
      <c r="D135" s="220"/>
      <c r="E135" s="194"/>
      <c r="F135" s="194"/>
      <c r="G135" s="194"/>
      <c r="H135" s="194"/>
      <c r="I135" s="194"/>
      <c r="J135" s="129"/>
    </row>
    <row r="136" ht="12.75" customHeight="1">
      <c r="A136" s="194"/>
      <c r="B136" s="93"/>
      <c r="C136" s="194"/>
      <c r="D136" s="220"/>
      <c r="E136" s="194"/>
      <c r="F136" s="194"/>
      <c r="G136" s="194"/>
      <c r="H136" s="194"/>
      <c r="I136" s="194"/>
      <c r="J136" s="129"/>
    </row>
    <row r="137" ht="12.75" customHeight="1">
      <c r="A137" s="194"/>
      <c r="B137" s="93"/>
      <c r="C137" s="194"/>
      <c r="D137" s="220"/>
      <c r="E137" s="194"/>
      <c r="F137" s="194"/>
      <c r="G137" s="194"/>
      <c r="H137" s="194"/>
      <c r="I137" s="194"/>
      <c r="J137" s="129"/>
    </row>
    <row r="138" ht="12.75" customHeight="1">
      <c r="A138" s="194"/>
      <c r="B138" s="93"/>
      <c r="C138" s="194"/>
      <c r="D138" s="220"/>
      <c r="E138" s="194"/>
      <c r="F138" s="194"/>
      <c r="G138" s="194"/>
      <c r="H138" s="194"/>
      <c r="I138" s="194"/>
      <c r="J138" s="129"/>
    </row>
    <row r="139" ht="12.75" customHeight="1">
      <c r="A139" s="194"/>
      <c r="B139" s="93"/>
      <c r="C139" s="194"/>
      <c r="D139" s="220"/>
      <c r="E139" s="194"/>
      <c r="F139" s="194"/>
      <c r="G139" s="194"/>
      <c r="H139" s="194"/>
      <c r="I139" s="194"/>
      <c r="J139" s="129"/>
    </row>
    <row r="140" ht="12.75" customHeight="1">
      <c r="A140" s="194"/>
      <c r="B140" s="93"/>
      <c r="C140" s="194"/>
      <c r="D140" s="220"/>
      <c r="E140" s="194"/>
      <c r="F140" s="194"/>
      <c r="G140" s="194"/>
      <c r="H140" s="194"/>
      <c r="I140" s="194"/>
      <c r="J140" s="129"/>
    </row>
    <row r="141" ht="12.75" customHeight="1">
      <c r="A141" s="194"/>
      <c r="B141" s="93"/>
      <c r="C141" s="194"/>
      <c r="D141" s="220"/>
      <c r="E141" s="194"/>
      <c r="F141" s="194"/>
      <c r="G141" s="194"/>
      <c r="H141" s="194"/>
      <c r="I141" s="194"/>
      <c r="J141" s="129"/>
    </row>
    <row r="142" ht="12.75" customHeight="1">
      <c r="A142" s="194"/>
      <c r="B142" s="93"/>
      <c r="C142" s="194"/>
      <c r="D142" s="220"/>
      <c r="E142" s="194"/>
      <c r="F142" s="194"/>
      <c r="G142" s="194"/>
      <c r="H142" s="194"/>
      <c r="I142" s="194"/>
      <c r="J142" s="129"/>
    </row>
    <row r="143" ht="12.75" customHeight="1">
      <c r="A143" s="194"/>
      <c r="B143" s="93"/>
      <c r="C143" s="194"/>
      <c r="D143" s="220"/>
      <c r="E143" s="194"/>
      <c r="F143" s="194"/>
      <c r="G143" s="194"/>
      <c r="H143" s="194"/>
      <c r="I143" s="194"/>
      <c r="J143" s="129"/>
    </row>
    <row r="144" ht="12.75" customHeight="1">
      <c r="A144" s="194"/>
      <c r="B144" s="93"/>
      <c r="C144" s="194"/>
      <c r="D144" s="220"/>
      <c r="E144" s="194"/>
      <c r="F144" s="194"/>
      <c r="G144" s="194"/>
      <c r="H144" s="194"/>
      <c r="I144" s="194"/>
      <c r="J144" s="129"/>
    </row>
    <row r="145" ht="12.75" customHeight="1">
      <c r="A145" s="194"/>
      <c r="B145" s="93"/>
      <c r="C145" s="194"/>
      <c r="D145" s="220"/>
      <c r="E145" s="194"/>
      <c r="F145" s="194"/>
      <c r="G145" s="194"/>
      <c r="H145" s="194"/>
      <c r="I145" s="194"/>
      <c r="J145" s="129"/>
    </row>
    <row r="146" ht="12.75" customHeight="1">
      <c r="A146" s="194"/>
      <c r="B146" s="93"/>
      <c r="C146" s="194"/>
      <c r="D146" s="220"/>
      <c r="E146" s="194"/>
      <c r="F146" s="194"/>
      <c r="G146" s="194"/>
      <c r="H146" s="194"/>
      <c r="I146" s="194"/>
      <c r="J146" s="129"/>
    </row>
    <row r="147" ht="12.75" customHeight="1">
      <c r="A147" s="194"/>
      <c r="B147" s="93"/>
      <c r="C147" s="194"/>
      <c r="D147" s="220"/>
      <c r="E147" s="194"/>
      <c r="F147" s="194"/>
      <c r="G147" s="194"/>
      <c r="H147" s="194"/>
      <c r="I147" s="194"/>
      <c r="J147" s="129"/>
    </row>
    <row r="148" ht="12.75" customHeight="1">
      <c r="A148" s="194"/>
      <c r="B148" s="93"/>
      <c r="C148" s="194"/>
      <c r="D148" s="220"/>
      <c r="E148" s="194"/>
      <c r="F148" s="194"/>
      <c r="G148" s="194"/>
      <c r="H148" s="194"/>
      <c r="I148" s="194"/>
      <c r="J148" s="129"/>
    </row>
    <row r="149" ht="12.75" customHeight="1">
      <c r="A149" s="194"/>
      <c r="B149" s="93"/>
      <c r="C149" s="194"/>
      <c r="D149" s="220"/>
      <c r="E149" s="194"/>
      <c r="F149" s="194"/>
      <c r="G149" s="194"/>
      <c r="H149" s="194"/>
      <c r="I149" s="194"/>
      <c r="J149" s="129"/>
    </row>
    <row r="150" ht="12.75" customHeight="1">
      <c r="A150" s="194"/>
      <c r="B150" s="93"/>
      <c r="C150" s="194"/>
      <c r="D150" s="220"/>
      <c r="E150" s="194"/>
      <c r="F150" s="194"/>
      <c r="G150" s="194"/>
      <c r="H150" s="194"/>
      <c r="I150" s="194"/>
      <c r="J150" s="129"/>
    </row>
    <row r="151" ht="12.75" customHeight="1">
      <c r="A151" s="194"/>
      <c r="B151" s="93"/>
      <c r="C151" s="194"/>
      <c r="D151" s="220"/>
      <c r="E151" s="194"/>
      <c r="F151" s="194"/>
      <c r="G151" s="194"/>
      <c r="H151" s="194"/>
      <c r="I151" s="194"/>
      <c r="J151" s="129"/>
    </row>
    <row r="152" ht="12.75" customHeight="1">
      <c r="A152" s="194"/>
      <c r="B152" s="93"/>
      <c r="C152" s="194"/>
      <c r="D152" s="220"/>
      <c r="E152" s="194"/>
      <c r="F152" s="194"/>
      <c r="G152" s="194"/>
      <c r="H152" s="194"/>
      <c r="I152" s="194"/>
      <c r="J152" s="129"/>
    </row>
    <row r="153" ht="12.75" customHeight="1">
      <c r="A153" s="194"/>
      <c r="B153" s="93"/>
      <c r="C153" s="194"/>
      <c r="D153" s="220"/>
      <c r="E153" s="194"/>
      <c r="F153" s="194"/>
      <c r="G153" s="194"/>
      <c r="H153" s="194"/>
      <c r="I153" s="194"/>
      <c r="J153" s="129"/>
    </row>
    <row r="154" ht="12.75" customHeight="1">
      <c r="A154" s="194"/>
      <c r="B154" s="93"/>
      <c r="C154" s="194"/>
      <c r="D154" s="220"/>
      <c r="E154" s="194"/>
      <c r="F154" s="194"/>
      <c r="G154" s="194"/>
      <c r="H154" s="194"/>
      <c r="I154" s="194"/>
      <c r="J154" s="129"/>
    </row>
    <row r="155" ht="12.75" customHeight="1">
      <c r="A155" s="194"/>
      <c r="B155" s="93"/>
      <c r="C155" s="194"/>
      <c r="D155" s="220"/>
      <c r="E155" s="194"/>
      <c r="F155" s="194"/>
      <c r="G155" s="194"/>
      <c r="H155" s="194"/>
      <c r="I155" s="194"/>
      <c r="J155" s="129"/>
    </row>
    <row r="156" ht="12.75" customHeight="1">
      <c r="A156" s="194"/>
      <c r="B156" s="93"/>
      <c r="C156" s="194"/>
      <c r="D156" s="220"/>
      <c r="E156" s="194"/>
      <c r="F156" s="194"/>
      <c r="G156" s="194"/>
      <c r="H156" s="194"/>
      <c r="I156" s="194"/>
      <c r="J156" s="129"/>
    </row>
    <row r="157" ht="12.75" customHeight="1">
      <c r="A157" s="194"/>
      <c r="B157" s="93"/>
      <c r="C157" s="194"/>
      <c r="D157" s="220"/>
      <c r="E157" s="194"/>
      <c r="F157" s="194"/>
      <c r="G157" s="194"/>
      <c r="H157" s="194"/>
      <c r="I157" s="194"/>
      <c r="J157" s="129"/>
    </row>
    <row r="158" ht="12.75" customHeight="1">
      <c r="A158" s="194"/>
      <c r="B158" s="93"/>
      <c r="C158" s="194"/>
      <c r="D158" s="220"/>
      <c r="E158" s="194"/>
      <c r="F158" s="194"/>
      <c r="G158" s="194"/>
      <c r="H158" s="194"/>
      <c r="I158" s="194"/>
      <c r="J158" s="129"/>
    </row>
    <row r="159" ht="12.75" customHeight="1">
      <c r="A159" s="194"/>
      <c r="B159" s="93"/>
      <c r="C159" s="194"/>
      <c r="D159" s="220"/>
      <c r="E159" s="194"/>
      <c r="F159" s="194"/>
      <c r="G159" s="194"/>
      <c r="H159" s="194"/>
      <c r="I159" s="194"/>
      <c r="J159" s="129"/>
    </row>
    <row r="160" ht="12.75" customHeight="1">
      <c r="A160" s="194"/>
      <c r="B160" s="93"/>
      <c r="C160" s="194"/>
      <c r="D160" s="220"/>
      <c r="E160" s="194"/>
      <c r="F160" s="194"/>
      <c r="G160" s="194"/>
      <c r="H160" s="194"/>
      <c r="I160" s="194"/>
      <c r="J160" s="129"/>
    </row>
    <row r="161" ht="12.75" customHeight="1">
      <c r="A161" s="194"/>
      <c r="B161" s="93"/>
      <c r="C161" s="194"/>
      <c r="D161" s="220"/>
      <c r="E161" s="194"/>
      <c r="F161" s="194"/>
      <c r="G161" s="194"/>
      <c r="H161" s="194"/>
      <c r="I161" s="194"/>
      <c r="J161" s="129"/>
    </row>
    <row r="162" ht="12.75" customHeight="1">
      <c r="A162" s="194"/>
      <c r="B162" s="93"/>
      <c r="C162" s="194"/>
      <c r="D162" s="220"/>
      <c r="E162" s="194"/>
      <c r="F162" s="194"/>
      <c r="G162" s="194"/>
      <c r="H162" s="194"/>
      <c r="I162" s="194"/>
      <c r="J162" s="129"/>
    </row>
    <row r="163" ht="12.75" customHeight="1">
      <c r="A163" s="194"/>
      <c r="B163" s="93"/>
      <c r="C163" s="194"/>
      <c r="D163" s="220"/>
      <c r="E163" s="194"/>
      <c r="F163" s="194"/>
      <c r="G163" s="194"/>
      <c r="H163" s="194"/>
      <c r="I163" s="194"/>
      <c r="J163" s="129"/>
    </row>
    <row r="164" ht="12.75" customHeight="1">
      <c r="A164" s="194"/>
      <c r="B164" s="93"/>
      <c r="C164" s="194"/>
      <c r="D164" s="220"/>
      <c r="E164" s="194"/>
      <c r="F164" s="194"/>
      <c r="G164" s="194"/>
      <c r="H164" s="194"/>
      <c r="I164" s="194"/>
      <c r="J164" s="129"/>
    </row>
    <row r="165" ht="12.75" customHeight="1">
      <c r="A165" s="194"/>
      <c r="B165" s="93"/>
      <c r="C165" s="194"/>
      <c r="D165" s="220"/>
      <c r="E165" s="194"/>
      <c r="F165" s="194"/>
      <c r="G165" s="194"/>
      <c r="H165" s="194"/>
      <c r="I165" s="194"/>
      <c r="J165" s="129"/>
    </row>
    <row r="166" ht="12.75" customHeight="1">
      <c r="A166" s="194"/>
      <c r="B166" s="93"/>
      <c r="C166" s="194"/>
      <c r="D166" s="220"/>
      <c r="E166" s="194"/>
      <c r="F166" s="194"/>
      <c r="G166" s="194"/>
      <c r="H166" s="194"/>
      <c r="I166" s="194"/>
      <c r="J166" s="129"/>
    </row>
    <row r="167" ht="12.75" customHeight="1">
      <c r="A167" s="194"/>
      <c r="B167" s="93"/>
      <c r="C167" s="194"/>
      <c r="D167" s="220"/>
      <c r="E167" s="194"/>
      <c r="F167" s="194"/>
      <c r="G167" s="194"/>
      <c r="H167" s="194"/>
      <c r="I167" s="194"/>
      <c r="J167" s="129"/>
    </row>
    <row r="168" ht="12.75" customHeight="1">
      <c r="A168" s="194"/>
      <c r="B168" s="93"/>
      <c r="C168" s="194"/>
      <c r="D168" s="220"/>
      <c r="E168" s="194"/>
      <c r="F168" s="194"/>
      <c r="G168" s="194"/>
      <c r="H168" s="194"/>
      <c r="I168" s="194"/>
      <c r="J168" s="129"/>
    </row>
    <row r="169" ht="12.75" customHeight="1">
      <c r="A169" s="194"/>
      <c r="B169" s="93"/>
      <c r="C169" s="194"/>
      <c r="D169" s="220"/>
      <c r="E169" s="194"/>
      <c r="F169" s="194"/>
      <c r="G169" s="194"/>
      <c r="H169" s="194"/>
      <c r="I169" s="194"/>
      <c r="J169" s="129"/>
    </row>
    <row r="170" ht="12.75" customHeight="1">
      <c r="A170" s="194"/>
      <c r="B170" s="93"/>
      <c r="C170" s="194"/>
      <c r="D170" s="220"/>
      <c r="E170" s="194"/>
      <c r="F170" s="194"/>
      <c r="G170" s="194"/>
      <c r="H170" s="194"/>
      <c r="I170" s="194"/>
      <c r="J170" s="129"/>
    </row>
    <row r="171" ht="12.75" customHeight="1">
      <c r="A171" s="194"/>
      <c r="B171" s="93"/>
      <c r="C171" s="194"/>
      <c r="D171" s="220"/>
      <c r="E171" s="194"/>
      <c r="F171" s="194"/>
      <c r="G171" s="194"/>
      <c r="H171" s="194"/>
      <c r="I171" s="194"/>
      <c r="J171" s="129"/>
    </row>
    <row r="172" ht="12.75" customHeight="1">
      <c r="A172" s="194"/>
      <c r="B172" s="93"/>
      <c r="C172" s="194"/>
      <c r="D172" s="220"/>
      <c r="E172" s="194"/>
      <c r="F172" s="194"/>
      <c r="G172" s="194"/>
      <c r="H172" s="194"/>
      <c r="I172" s="194"/>
      <c r="J172" s="129"/>
    </row>
    <row r="173" ht="12.75" customHeight="1">
      <c r="A173" s="194"/>
      <c r="B173" s="93"/>
      <c r="C173" s="194"/>
      <c r="D173" s="220"/>
      <c r="E173" s="194"/>
      <c r="F173" s="194"/>
      <c r="G173" s="194"/>
      <c r="H173" s="194"/>
      <c r="I173" s="194"/>
      <c r="J173" s="129"/>
    </row>
    <row r="174" ht="12.75" customHeight="1">
      <c r="A174" s="194"/>
      <c r="B174" s="93"/>
      <c r="C174" s="194"/>
      <c r="D174" s="220"/>
      <c r="E174" s="194"/>
      <c r="F174" s="194"/>
      <c r="G174" s="194"/>
      <c r="H174" s="194"/>
      <c r="I174" s="194"/>
      <c r="J174" s="129"/>
    </row>
    <row r="175" ht="12.75" customHeight="1">
      <c r="A175" s="194"/>
      <c r="B175" s="93"/>
      <c r="C175" s="194"/>
      <c r="D175" s="220"/>
      <c r="E175" s="194"/>
      <c r="F175" s="194"/>
      <c r="G175" s="194"/>
      <c r="H175" s="194"/>
      <c r="I175" s="194"/>
      <c r="J175" s="129"/>
    </row>
    <row r="176" ht="12.75" customHeight="1">
      <c r="A176" s="194"/>
      <c r="B176" s="93"/>
      <c r="C176" s="194"/>
      <c r="D176" s="220"/>
      <c r="E176" s="194"/>
      <c r="F176" s="194"/>
      <c r="G176" s="194"/>
      <c r="H176" s="194"/>
      <c r="I176" s="194"/>
      <c r="J176" s="129"/>
    </row>
    <row r="177" ht="12.75" customHeight="1">
      <c r="A177" s="194"/>
      <c r="B177" s="93"/>
      <c r="C177" s="194"/>
      <c r="D177" s="220"/>
      <c r="E177" s="194"/>
      <c r="F177" s="194"/>
      <c r="G177" s="194"/>
      <c r="H177" s="194"/>
      <c r="I177" s="194"/>
      <c r="J177" s="129"/>
    </row>
    <row r="178" ht="12.75" customHeight="1">
      <c r="A178" s="194"/>
      <c r="B178" s="93"/>
      <c r="C178" s="194"/>
      <c r="D178" s="220"/>
      <c r="E178" s="194"/>
      <c r="F178" s="194"/>
      <c r="G178" s="194"/>
      <c r="H178" s="194"/>
      <c r="I178" s="194"/>
      <c r="J178" s="129"/>
    </row>
    <row r="179" ht="12.75" customHeight="1">
      <c r="A179" s="194"/>
      <c r="B179" s="93"/>
      <c r="C179" s="194"/>
      <c r="D179" s="220"/>
      <c r="E179" s="194"/>
      <c r="F179" s="194"/>
      <c r="G179" s="194"/>
      <c r="H179" s="194"/>
      <c r="I179" s="194"/>
      <c r="J179" s="129"/>
    </row>
    <row r="180" ht="12.75" customHeight="1">
      <c r="A180" s="194"/>
      <c r="B180" s="93"/>
      <c r="C180" s="194"/>
      <c r="D180" s="220"/>
      <c r="E180" s="194"/>
      <c r="F180" s="194"/>
      <c r="G180" s="194"/>
      <c r="H180" s="194"/>
      <c r="I180" s="194"/>
      <c r="J180" s="129"/>
    </row>
    <row r="181" ht="12.75" customHeight="1">
      <c r="A181" s="194"/>
      <c r="B181" s="93"/>
      <c r="C181" s="194"/>
      <c r="D181" s="220"/>
      <c r="E181" s="194"/>
      <c r="F181" s="194"/>
      <c r="G181" s="194"/>
      <c r="H181" s="194"/>
      <c r="I181" s="194"/>
      <c r="J181" s="129"/>
    </row>
    <row r="182" ht="12.75" customHeight="1">
      <c r="A182" s="194"/>
      <c r="B182" s="93"/>
      <c r="C182" s="194"/>
      <c r="D182" s="220"/>
      <c r="E182" s="194"/>
      <c r="F182" s="194"/>
      <c r="G182" s="194"/>
      <c r="H182" s="194"/>
      <c r="I182" s="194"/>
      <c r="J182" s="129"/>
    </row>
    <row r="183" ht="12.75" customHeight="1">
      <c r="A183" s="194"/>
      <c r="B183" s="93"/>
      <c r="C183" s="194"/>
      <c r="D183" s="220"/>
      <c r="E183" s="194"/>
      <c r="F183" s="194"/>
      <c r="G183" s="194"/>
      <c r="H183" s="194"/>
      <c r="I183" s="194"/>
      <c r="J183" s="129"/>
    </row>
    <row r="184" ht="12.75" customHeight="1">
      <c r="A184" s="194"/>
      <c r="B184" s="93"/>
      <c r="C184" s="194"/>
      <c r="D184" s="220"/>
      <c r="E184" s="194"/>
      <c r="F184" s="194"/>
      <c r="G184" s="194"/>
      <c r="H184" s="194"/>
      <c r="I184" s="194"/>
      <c r="J184" s="129"/>
    </row>
    <row r="185" ht="12.75" customHeight="1">
      <c r="A185" s="194"/>
      <c r="B185" s="93"/>
      <c r="C185" s="194"/>
      <c r="D185" s="220"/>
      <c r="E185" s="194"/>
      <c r="F185" s="194"/>
      <c r="G185" s="194"/>
      <c r="H185" s="194"/>
      <c r="I185" s="194"/>
      <c r="J185" s="129"/>
    </row>
    <row r="186" ht="12.75" customHeight="1">
      <c r="A186" s="194"/>
      <c r="B186" s="93"/>
      <c r="C186" s="194"/>
      <c r="D186" s="220"/>
      <c r="E186" s="194"/>
      <c r="F186" s="194"/>
      <c r="G186" s="194"/>
      <c r="H186" s="194"/>
      <c r="I186" s="194"/>
      <c r="J186" s="129"/>
    </row>
    <row r="187" ht="12.75" customHeight="1">
      <c r="A187" s="194"/>
      <c r="B187" s="93"/>
      <c r="C187" s="194"/>
      <c r="D187" s="220"/>
      <c r="E187" s="194"/>
      <c r="F187" s="194"/>
      <c r="G187" s="194"/>
      <c r="H187" s="194"/>
      <c r="I187" s="194"/>
      <c r="J187" s="129"/>
    </row>
    <row r="188" ht="12.75" customHeight="1">
      <c r="A188" s="194"/>
      <c r="B188" s="93"/>
      <c r="C188" s="194"/>
      <c r="D188" s="220"/>
      <c r="E188" s="194"/>
      <c r="F188" s="194"/>
      <c r="G188" s="194"/>
      <c r="H188" s="194"/>
      <c r="I188" s="194"/>
      <c r="J188" s="129"/>
    </row>
    <row r="189" ht="12.75" customHeight="1">
      <c r="A189" s="194"/>
      <c r="B189" s="93"/>
      <c r="C189" s="194"/>
      <c r="D189" s="220"/>
      <c r="E189" s="194"/>
      <c r="F189" s="194"/>
      <c r="G189" s="194"/>
      <c r="H189" s="194"/>
      <c r="I189" s="194"/>
      <c r="J189" s="129"/>
    </row>
    <row r="190" ht="12.75" customHeight="1">
      <c r="A190" s="194"/>
      <c r="B190" s="93"/>
      <c r="C190" s="194"/>
      <c r="D190" s="220"/>
      <c r="E190" s="194"/>
      <c r="F190" s="194"/>
      <c r="G190" s="194"/>
      <c r="H190" s="194"/>
      <c r="I190" s="194"/>
      <c r="J190" s="129"/>
    </row>
    <row r="191" ht="12.75" customHeight="1">
      <c r="A191" s="194"/>
      <c r="B191" s="93"/>
      <c r="C191" s="194"/>
      <c r="D191" s="220"/>
      <c r="E191" s="194"/>
      <c r="F191" s="194"/>
      <c r="G191" s="194"/>
      <c r="H191" s="194"/>
      <c r="I191" s="194"/>
      <c r="J191" s="129"/>
    </row>
    <row r="192" ht="12.75" customHeight="1">
      <c r="A192" s="194"/>
      <c r="B192" s="93"/>
      <c r="C192" s="194"/>
      <c r="D192" s="220"/>
      <c r="E192" s="194"/>
      <c r="F192" s="194"/>
      <c r="G192" s="194"/>
      <c r="H192" s="194"/>
      <c r="I192" s="194"/>
      <c r="J192" s="129"/>
    </row>
    <row r="193" ht="12.75" customHeight="1">
      <c r="A193" s="194"/>
      <c r="B193" s="93"/>
      <c r="C193" s="194"/>
      <c r="D193" s="220"/>
      <c r="E193" s="194"/>
      <c r="F193" s="194"/>
      <c r="G193" s="194"/>
      <c r="H193" s="194"/>
      <c r="I193" s="194"/>
      <c r="J193" s="129"/>
    </row>
    <row r="194" ht="12.75" customHeight="1">
      <c r="A194" s="194"/>
      <c r="B194" s="93"/>
      <c r="C194" s="194"/>
      <c r="D194" s="220"/>
      <c r="E194" s="194"/>
      <c r="F194" s="194"/>
      <c r="G194" s="194"/>
      <c r="H194" s="194"/>
      <c r="I194" s="194"/>
      <c r="J194" s="129"/>
    </row>
    <row r="195" ht="12.75" customHeight="1">
      <c r="A195" s="194"/>
      <c r="B195" s="93"/>
      <c r="C195" s="194"/>
      <c r="D195" s="220"/>
      <c r="E195" s="194"/>
      <c r="F195" s="194"/>
      <c r="G195" s="194"/>
      <c r="H195" s="194"/>
      <c r="I195" s="194"/>
      <c r="J195" s="129"/>
    </row>
    <row r="196" ht="12.75" customHeight="1">
      <c r="A196" s="194"/>
      <c r="B196" s="93"/>
      <c r="C196" s="194"/>
      <c r="D196" s="220"/>
      <c r="E196" s="194"/>
      <c r="F196" s="194"/>
      <c r="G196" s="194"/>
      <c r="H196" s="194"/>
      <c r="I196" s="194"/>
      <c r="J196" s="129"/>
    </row>
    <row r="197" ht="12.75" customHeight="1">
      <c r="A197" s="194"/>
      <c r="B197" s="93"/>
      <c r="C197" s="194"/>
      <c r="D197" s="220"/>
      <c r="E197" s="194"/>
      <c r="F197" s="194"/>
      <c r="G197" s="194"/>
      <c r="H197" s="194"/>
      <c r="I197" s="194"/>
      <c r="J197" s="129"/>
    </row>
    <row r="198" ht="12.75" customHeight="1">
      <c r="A198" s="194"/>
      <c r="B198" s="93"/>
      <c r="C198" s="194"/>
      <c r="D198" s="220"/>
      <c r="E198" s="194"/>
      <c r="F198" s="194"/>
      <c r="G198" s="194"/>
      <c r="H198" s="194"/>
      <c r="I198" s="194"/>
      <c r="J198" s="129"/>
    </row>
    <row r="199" ht="12.75" customHeight="1">
      <c r="A199" s="194"/>
      <c r="B199" s="93"/>
      <c r="C199" s="194"/>
      <c r="D199" s="220"/>
      <c r="E199" s="194"/>
      <c r="F199" s="194"/>
      <c r="G199" s="194"/>
      <c r="H199" s="194"/>
      <c r="I199" s="194"/>
      <c r="J199" s="129"/>
    </row>
    <row r="200" ht="12.75" customHeight="1">
      <c r="A200" s="194"/>
      <c r="B200" s="93"/>
      <c r="C200" s="194"/>
      <c r="D200" s="220"/>
      <c r="E200" s="194"/>
      <c r="F200" s="194"/>
      <c r="G200" s="194"/>
      <c r="H200" s="194"/>
      <c r="I200" s="194"/>
      <c r="J200" s="129"/>
    </row>
    <row r="201" ht="12.75" customHeight="1">
      <c r="A201" s="194"/>
      <c r="B201" s="93"/>
      <c r="C201" s="194"/>
      <c r="D201" s="220"/>
      <c r="E201" s="194"/>
      <c r="F201" s="194"/>
      <c r="G201" s="194"/>
      <c r="H201" s="194"/>
      <c r="I201" s="194"/>
      <c r="J201" s="129"/>
    </row>
    <row r="202" ht="12.75" customHeight="1">
      <c r="A202" s="194"/>
      <c r="B202" s="93"/>
      <c r="C202" s="194"/>
      <c r="D202" s="220"/>
      <c r="E202" s="194"/>
      <c r="F202" s="194"/>
      <c r="G202" s="194"/>
      <c r="H202" s="194"/>
      <c r="I202" s="194"/>
      <c r="J202" s="129"/>
    </row>
    <row r="203" ht="12.75" customHeight="1">
      <c r="A203" s="194"/>
      <c r="B203" s="93"/>
      <c r="C203" s="194"/>
      <c r="D203" s="220"/>
      <c r="E203" s="194"/>
      <c r="F203" s="194"/>
      <c r="G203" s="194"/>
      <c r="H203" s="194"/>
      <c r="I203" s="194"/>
      <c r="J203" s="129"/>
    </row>
    <row r="204" ht="12.75" customHeight="1">
      <c r="A204" s="194"/>
      <c r="B204" s="93"/>
      <c r="C204" s="194"/>
      <c r="D204" s="220"/>
      <c r="E204" s="194"/>
      <c r="F204" s="194"/>
      <c r="G204" s="194"/>
      <c r="H204" s="194"/>
      <c r="I204" s="194"/>
      <c r="J204" s="129"/>
    </row>
    <row r="205" ht="12.75" customHeight="1">
      <c r="A205" s="194"/>
      <c r="B205" s="93"/>
      <c r="C205" s="194"/>
      <c r="D205" s="220"/>
      <c r="E205" s="194"/>
      <c r="F205" s="194"/>
      <c r="G205" s="194"/>
      <c r="H205" s="194"/>
      <c r="I205" s="194"/>
      <c r="J205" s="129"/>
    </row>
    <row r="206" ht="12.75" customHeight="1">
      <c r="A206" s="194"/>
      <c r="B206" s="93"/>
      <c r="C206" s="194"/>
      <c r="D206" s="220"/>
      <c r="E206" s="194"/>
      <c r="F206" s="194"/>
      <c r="G206" s="194"/>
      <c r="H206" s="194"/>
      <c r="I206" s="194"/>
      <c r="J206" s="129"/>
    </row>
    <row r="207" ht="12.75" customHeight="1">
      <c r="A207" s="194"/>
      <c r="B207" s="93"/>
      <c r="C207" s="194"/>
      <c r="D207" s="220"/>
      <c r="E207" s="194"/>
      <c r="F207" s="194"/>
      <c r="G207" s="194"/>
      <c r="H207" s="194"/>
      <c r="I207" s="194"/>
      <c r="J207" s="129"/>
    </row>
    <row r="208" ht="12.75" customHeight="1">
      <c r="A208" s="194"/>
      <c r="B208" s="93"/>
      <c r="C208" s="194"/>
      <c r="D208" s="220"/>
      <c r="E208" s="194"/>
      <c r="F208" s="194"/>
      <c r="G208" s="194"/>
      <c r="H208" s="194"/>
      <c r="I208" s="194"/>
      <c r="J208" s="129"/>
    </row>
    <row r="209" ht="12.75" customHeight="1">
      <c r="A209" s="194"/>
      <c r="B209" s="93"/>
      <c r="C209" s="194"/>
      <c r="D209" s="220"/>
      <c r="E209" s="194"/>
      <c r="F209" s="194"/>
      <c r="G209" s="194"/>
      <c r="H209" s="194"/>
      <c r="I209" s="194"/>
      <c r="J209" s="129"/>
    </row>
    <row r="210" ht="12.75" customHeight="1">
      <c r="A210" s="194"/>
      <c r="B210" s="93"/>
      <c r="C210" s="194"/>
      <c r="D210" s="220"/>
      <c r="E210" s="194"/>
      <c r="F210" s="194"/>
      <c r="G210" s="194"/>
      <c r="H210" s="194"/>
      <c r="I210" s="194"/>
      <c r="J210" s="129"/>
    </row>
    <row r="211" ht="12.75" customHeight="1">
      <c r="A211" s="194"/>
      <c r="B211" s="93"/>
      <c r="C211" s="194"/>
      <c r="D211" s="220"/>
      <c r="E211" s="194"/>
      <c r="F211" s="194"/>
      <c r="G211" s="194"/>
      <c r="H211" s="194"/>
      <c r="I211" s="194"/>
      <c r="J211" s="129"/>
    </row>
    <row r="212" ht="12.75" customHeight="1">
      <c r="A212" s="194"/>
      <c r="B212" s="93"/>
      <c r="C212" s="194"/>
      <c r="D212" s="220"/>
      <c r="E212" s="194"/>
      <c r="F212" s="194"/>
      <c r="G212" s="194"/>
      <c r="H212" s="194"/>
      <c r="I212" s="194"/>
      <c r="J212" s="129"/>
    </row>
    <row r="213" ht="12.75" customHeight="1">
      <c r="A213" s="194"/>
      <c r="B213" s="93"/>
      <c r="C213" s="194"/>
      <c r="D213" s="220"/>
      <c r="E213" s="194"/>
      <c r="F213" s="194"/>
      <c r="G213" s="194"/>
      <c r="H213" s="194"/>
      <c r="I213" s="194"/>
      <c r="J213" s="129"/>
    </row>
    <row r="214" ht="12.75" customHeight="1">
      <c r="A214" s="194"/>
      <c r="B214" s="93"/>
      <c r="C214" s="194"/>
      <c r="D214" s="220"/>
      <c r="E214" s="194"/>
      <c r="F214" s="194"/>
      <c r="G214" s="194"/>
      <c r="H214" s="194"/>
      <c r="I214" s="194"/>
      <c r="J214" s="129"/>
    </row>
    <row r="215" ht="12.75" customHeight="1">
      <c r="A215" s="194"/>
      <c r="B215" s="93"/>
      <c r="C215" s="194"/>
      <c r="D215" s="220"/>
      <c r="E215" s="194"/>
      <c r="F215" s="194"/>
      <c r="G215" s="194"/>
      <c r="H215" s="194"/>
      <c r="I215" s="194"/>
      <c r="J215" s="129"/>
    </row>
    <row r="216" ht="12.75" customHeight="1">
      <c r="A216" s="194"/>
      <c r="B216" s="93"/>
      <c r="C216" s="194"/>
      <c r="D216" s="220"/>
      <c r="E216" s="194"/>
      <c r="F216" s="194"/>
      <c r="G216" s="194"/>
      <c r="H216" s="194"/>
      <c r="I216" s="194"/>
      <c r="J216" s="129"/>
    </row>
    <row r="217" ht="12.75" customHeight="1">
      <c r="A217" s="194"/>
      <c r="B217" s="93"/>
      <c r="C217" s="194"/>
      <c r="D217" s="220"/>
      <c r="E217" s="194"/>
      <c r="F217" s="194"/>
      <c r="G217" s="194"/>
      <c r="H217" s="194"/>
      <c r="I217" s="194"/>
      <c r="J217" s="129"/>
    </row>
    <row r="218" ht="12.75" customHeight="1">
      <c r="A218" s="194"/>
      <c r="B218" s="93"/>
      <c r="C218" s="194"/>
      <c r="D218" s="220"/>
      <c r="E218" s="194"/>
      <c r="F218" s="194"/>
      <c r="G218" s="194"/>
      <c r="H218" s="194"/>
      <c r="I218" s="194"/>
      <c r="J218" s="129"/>
    </row>
    <row r="219" ht="12.75" customHeight="1">
      <c r="A219" s="194"/>
      <c r="B219" s="93"/>
      <c r="C219" s="194"/>
      <c r="D219" s="220"/>
      <c r="E219" s="194"/>
      <c r="F219" s="194"/>
      <c r="G219" s="194"/>
      <c r="H219" s="194"/>
      <c r="I219" s="194"/>
      <c r="J219" s="129"/>
    </row>
    <row r="220" ht="12.75" customHeight="1">
      <c r="A220" s="194"/>
      <c r="B220" s="93"/>
      <c r="C220" s="194"/>
      <c r="D220" s="220"/>
      <c r="E220" s="194"/>
      <c r="F220" s="194"/>
      <c r="G220" s="194"/>
      <c r="H220" s="194"/>
      <c r="I220" s="194"/>
      <c r="J220" s="129"/>
    </row>
    <row r="221" ht="12.75" customHeight="1">
      <c r="A221" s="194"/>
      <c r="B221" s="93"/>
      <c r="C221" s="194"/>
      <c r="D221" s="220"/>
      <c r="E221" s="194"/>
      <c r="F221" s="194"/>
      <c r="G221" s="194"/>
      <c r="H221" s="194"/>
      <c r="I221" s="194"/>
      <c r="J221" s="129"/>
    </row>
    <row r="222" ht="12.75" customHeight="1">
      <c r="A222" s="194"/>
      <c r="B222" s="93"/>
      <c r="C222" s="194"/>
      <c r="D222" s="220"/>
      <c r="E222" s="194"/>
      <c r="F222" s="194"/>
      <c r="G222" s="194"/>
      <c r="H222" s="194"/>
      <c r="I222" s="194"/>
      <c r="J222" s="129"/>
    </row>
    <row r="223" ht="12.75" customHeight="1">
      <c r="A223" s="194"/>
      <c r="B223" s="93"/>
      <c r="C223" s="194"/>
      <c r="D223" s="220"/>
      <c r="E223" s="194"/>
      <c r="F223" s="194"/>
      <c r="G223" s="194"/>
      <c r="H223" s="194"/>
      <c r="I223" s="194"/>
      <c r="J223" s="129"/>
    </row>
    <row r="224" ht="12.75" customHeight="1">
      <c r="A224" s="194"/>
      <c r="B224" s="93"/>
      <c r="C224" s="194"/>
      <c r="D224" s="220"/>
      <c r="E224" s="194"/>
      <c r="F224" s="194"/>
      <c r="G224" s="194"/>
      <c r="H224" s="194"/>
      <c r="I224" s="194"/>
      <c r="J224" s="129"/>
    </row>
    <row r="225" ht="12.75" customHeight="1">
      <c r="A225" s="194"/>
      <c r="B225" s="93"/>
      <c r="C225" s="194"/>
      <c r="D225" s="220"/>
      <c r="E225" s="194"/>
      <c r="F225" s="194"/>
      <c r="G225" s="194"/>
      <c r="H225" s="194"/>
      <c r="I225" s="194"/>
      <c r="J225" s="129"/>
    </row>
    <row r="226" ht="12.75" customHeight="1">
      <c r="A226" s="194"/>
      <c r="B226" s="93"/>
      <c r="C226" s="194"/>
      <c r="D226" s="220"/>
      <c r="E226" s="194"/>
      <c r="F226" s="194"/>
      <c r="G226" s="194"/>
      <c r="H226" s="194"/>
      <c r="I226" s="194"/>
      <c r="J226" s="129"/>
    </row>
    <row r="227" ht="12.75" customHeight="1">
      <c r="A227" s="194"/>
      <c r="B227" s="93"/>
      <c r="C227" s="194"/>
      <c r="D227" s="220"/>
      <c r="E227" s="194"/>
      <c r="F227" s="194"/>
      <c r="G227" s="194"/>
      <c r="H227" s="194"/>
      <c r="I227" s="194"/>
      <c r="J227" s="129"/>
    </row>
    <row r="228" ht="12.75" customHeight="1">
      <c r="A228" s="194"/>
      <c r="B228" s="93"/>
      <c r="C228" s="194"/>
      <c r="D228" s="220"/>
      <c r="E228" s="194"/>
      <c r="F228" s="194"/>
      <c r="G228" s="194"/>
      <c r="H228" s="194"/>
      <c r="I228" s="194"/>
      <c r="J228" s="129"/>
    </row>
    <row r="229" ht="12.75" customHeight="1">
      <c r="A229" s="194"/>
      <c r="B229" s="93"/>
      <c r="C229" s="194"/>
      <c r="D229" s="220"/>
      <c r="E229" s="194"/>
      <c r="F229" s="194"/>
      <c r="G229" s="194"/>
      <c r="H229" s="194"/>
      <c r="I229" s="194"/>
      <c r="J229" s="129"/>
    </row>
    <row r="230" ht="12.75" customHeight="1">
      <c r="A230" s="194"/>
      <c r="B230" s="93"/>
      <c r="C230" s="194"/>
      <c r="D230" s="220"/>
      <c r="E230" s="194"/>
      <c r="F230" s="194"/>
      <c r="G230" s="194"/>
      <c r="H230" s="194"/>
      <c r="I230" s="194"/>
      <c r="J230" s="129"/>
    </row>
    <row r="231" ht="12.75" customHeight="1">
      <c r="A231" s="194"/>
      <c r="B231" s="93"/>
      <c r="C231" s="194"/>
      <c r="D231" s="220"/>
      <c r="E231" s="194"/>
      <c r="F231" s="194"/>
      <c r="G231" s="194"/>
      <c r="H231" s="194"/>
      <c r="I231" s="194"/>
      <c r="J231" s="129"/>
    </row>
    <row r="232" ht="12.75" customHeight="1">
      <c r="A232" s="194"/>
      <c r="B232" s="93"/>
      <c r="C232" s="194"/>
      <c r="D232" s="220"/>
      <c r="E232" s="194"/>
      <c r="F232" s="194"/>
      <c r="G232" s="194"/>
      <c r="H232" s="194"/>
      <c r="I232" s="194"/>
      <c r="J232" s="129"/>
    </row>
    <row r="233" ht="12.75" customHeight="1">
      <c r="A233" s="194"/>
      <c r="B233" s="93"/>
      <c r="C233" s="194"/>
      <c r="D233" s="220"/>
      <c r="E233" s="194"/>
      <c r="F233" s="194"/>
      <c r="G233" s="194"/>
      <c r="H233" s="194"/>
      <c r="I233" s="194"/>
      <c r="J233" s="129"/>
    </row>
    <row r="234" ht="12.75" customHeight="1">
      <c r="A234" s="194"/>
      <c r="B234" s="93"/>
      <c r="C234" s="194"/>
      <c r="D234" s="220"/>
      <c r="E234" s="194"/>
      <c r="F234" s="194"/>
      <c r="G234" s="194"/>
      <c r="H234" s="194"/>
      <c r="I234" s="194"/>
      <c r="J234" s="129"/>
    </row>
    <row r="235" ht="12.75" customHeight="1">
      <c r="A235" s="194"/>
      <c r="B235" s="93"/>
      <c r="C235" s="194"/>
      <c r="D235" s="220"/>
      <c r="E235" s="194"/>
      <c r="F235" s="194"/>
      <c r="G235" s="194"/>
      <c r="H235" s="194"/>
      <c r="I235" s="194"/>
      <c r="J235" s="129"/>
    </row>
    <row r="236" ht="12.75" customHeight="1">
      <c r="A236" s="194"/>
      <c r="B236" s="93"/>
      <c r="C236" s="194"/>
      <c r="D236" s="220"/>
      <c r="E236" s="194"/>
      <c r="F236" s="194"/>
      <c r="G236" s="194"/>
      <c r="H236" s="194"/>
      <c r="I236" s="194"/>
      <c r="J236" s="129"/>
    </row>
    <row r="237" ht="12.75" customHeight="1">
      <c r="A237" s="194"/>
      <c r="B237" s="93"/>
      <c r="C237" s="194"/>
      <c r="D237" s="220"/>
      <c r="E237" s="194"/>
      <c r="F237" s="194"/>
      <c r="G237" s="194"/>
      <c r="H237" s="194"/>
      <c r="I237" s="194"/>
      <c r="J237" s="129"/>
    </row>
    <row r="238" ht="12.75" customHeight="1">
      <c r="A238" s="194"/>
      <c r="B238" s="93"/>
      <c r="C238" s="194"/>
      <c r="D238" s="220"/>
      <c r="E238" s="194"/>
      <c r="F238" s="194"/>
      <c r="G238" s="194"/>
      <c r="H238" s="194"/>
      <c r="I238" s="194"/>
      <c r="J238" s="129"/>
    </row>
    <row r="239" ht="12.75" customHeight="1">
      <c r="A239" s="194"/>
      <c r="B239" s="93"/>
      <c r="C239" s="194"/>
      <c r="D239" s="220"/>
      <c r="E239" s="194"/>
      <c r="F239" s="194"/>
      <c r="G239" s="194"/>
      <c r="H239" s="194"/>
      <c r="I239" s="194"/>
      <c r="J239" s="129"/>
    </row>
    <row r="240" ht="12.75" customHeight="1">
      <c r="A240" s="194"/>
      <c r="B240" s="93"/>
      <c r="C240" s="194"/>
      <c r="D240" s="220"/>
      <c r="E240" s="194"/>
      <c r="F240" s="194"/>
      <c r="G240" s="194"/>
      <c r="H240" s="194"/>
      <c r="I240" s="194"/>
      <c r="J240" s="129"/>
    </row>
    <row r="241" ht="12.75" customHeight="1">
      <c r="A241" s="194"/>
      <c r="B241" s="93"/>
      <c r="C241" s="194"/>
      <c r="D241" s="220"/>
      <c r="E241" s="194"/>
      <c r="F241" s="194"/>
      <c r="G241" s="194"/>
      <c r="H241" s="194"/>
      <c r="I241" s="194"/>
      <c r="J241" s="129"/>
    </row>
    <row r="242" ht="12.75" customHeight="1">
      <c r="A242" s="194"/>
      <c r="B242" s="93"/>
      <c r="C242" s="194"/>
      <c r="D242" s="220"/>
      <c r="E242" s="194"/>
      <c r="F242" s="194"/>
      <c r="G242" s="194"/>
      <c r="H242" s="194"/>
      <c r="I242" s="194"/>
      <c r="J242" s="129"/>
    </row>
    <row r="243" ht="12.75" customHeight="1">
      <c r="A243" s="194"/>
      <c r="B243" s="93"/>
      <c r="C243" s="194"/>
      <c r="D243" s="220"/>
      <c r="E243" s="194"/>
      <c r="F243" s="194"/>
      <c r="G243" s="194"/>
      <c r="H243" s="194"/>
      <c r="I243" s="194"/>
      <c r="J243" s="129"/>
    </row>
    <row r="244" ht="12.75" customHeight="1">
      <c r="A244" s="194"/>
      <c r="B244" s="93"/>
      <c r="C244" s="194"/>
      <c r="D244" s="220"/>
      <c r="E244" s="194"/>
      <c r="F244" s="194"/>
      <c r="G244" s="194"/>
      <c r="H244" s="194"/>
      <c r="I244" s="194"/>
      <c r="J244" s="129"/>
    </row>
    <row r="245" ht="12.75" customHeight="1">
      <c r="A245" s="194"/>
      <c r="B245" s="93"/>
      <c r="C245" s="194"/>
      <c r="D245" s="220"/>
      <c r="E245" s="194"/>
      <c r="F245" s="194"/>
      <c r="G245" s="194"/>
      <c r="H245" s="194"/>
      <c r="I245" s="194"/>
      <c r="J245" s="129"/>
    </row>
    <row r="246" ht="12.75" customHeight="1">
      <c r="A246" s="194"/>
      <c r="B246" s="93"/>
      <c r="C246" s="194"/>
      <c r="D246" s="220"/>
      <c r="E246" s="194"/>
      <c r="F246" s="194"/>
      <c r="G246" s="194"/>
      <c r="H246" s="194"/>
      <c r="I246" s="194"/>
      <c r="J246" s="129"/>
    </row>
    <row r="247" ht="12.75" customHeight="1">
      <c r="A247" s="194"/>
      <c r="B247" s="93"/>
      <c r="C247" s="194"/>
      <c r="D247" s="220"/>
      <c r="E247" s="194"/>
      <c r="F247" s="194"/>
      <c r="G247" s="194"/>
      <c r="H247" s="194"/>
      <c r="I247" s="194"/>
      <c r="J247" s="129"/>
    </row>
    <row r="248" ht="12.75" customHeight="1">
      <c r="A248" s="194"/>
      <c r="B248" s="93"/>
      <c r="C248" s="194"/>
      <c r="D248" s="220"/>
      <c r="E248" s="194"/>
      <c r="F248" s="194"/>
      <c r="G248" s="194"/>
      <c r="H248" s="194"/>
      <c r="I248" s="194"/>
      <c r="J248" s="129"/>
    </row>
    <row r="249" ht="12.75" customHeight="1">
      <c r="A249" s="194"/>
      <c r="B249" s="93"/>
      <c r="C249" s="194"/>
      <c r="D249" s="220"/>
      <c r="E249" s="194"/>
      <c r="F249" s="194"/>
      <c r="G249" s="194"/>
      <c r="H249" s="194"/>
      <c r="I249" s="194"/>
      <c r="J249" s="129"/>
    </row>
    <row r="250" ht="12.75" customHeight="1">
      <c r="A250" s="194"/>
      <c r="B250" s="93"/>
      <c r="C250" s="194"/>
      <c r="D250" s="220"/>
      <c r="E250" s="194"/>
      <c r="F250" s="194"/>
      <c r="G250" s="194"/>
      <c r="H250" s="194"/>
      <c r="I250" s="194"/>
      <c r="J250" s="129"/>
    </row>
    <row r="251" ht="12.75" customHeight="1">
      <c r="A251" s="194"/>
      <c r="B251" s="93"/>
      <c r="C251" s="194"/>
      <c r="D251" s="220"/>
      <c r="E251" s="194"/>
      <c r="F251" s="194"/>
      <c r="G251" s="194"/>
      <c r="H251" s="194"/>
      <c r="I251" s="194"/>
      <c r="J251" s="129"/>
    </row>
    <row r="252" ht="12.75" customHeight="1">
      <c r="A252" s="194"/>
      <c r="B252" s="93"/>
      <c r="C252" s="194"/>
      <c r="D252" s="220"/>
      <c r="E252" s="194"/>
      <c r="F252" s="194"/>
      <c r="G252" s="194"/>
      <c r="H252" s="194"/>
      <c r="I252" s="194"/>
      <c r="J252" s="129"/>
    </row>
    <row r="253" ht="12.75" customHeight="1">
      <c r="A253" s="194"/>
      <c r="B253" s="93"/>
      <c r="C253" s="194"/>
      <c r="D253" s="220"/>
      <c r="E253" s="194"/>
      <c r="F253" s="194"/>
      <c r="G253" s="194"/>
      <c r="H253" s="194"/>
      <c r="I253" s="194"/>
      <c r="J253" s="129"/>
    </row>
    <row r="254" ht="12.75" customHeight="1">
      <c r="A254" s="194"/>
      <c r="B254" s="93"/>
      <c r="C254" s="194"/>
      <c r="D254" s="220"/>
      <c r="E254" s="194"/>
      <c r="F254" s="194"/>
      <c r="G254" s="194"/>
      <c r="H254" s="194"/>
      <c r="I254" s="194"/>
      <c r="J254" s="129"/>
    </row>
    <row r="255" ht="12.75" customHeight="1">
      <c r="A255" s="194"/>
      <c r="B255" s="93"/>
      <c r="C255" s="194"/>
      <c r="D255" s="220"/>
      <c r="E255" s="194"/>
      <c r="F255" s="194"/>
      <c r="G255" s="194"/>
      <c r="H255" s="194"/>
      <c r="I255" s="194"/>
      <c r="J255" s="129"/>
    </row>
    <row r="256" ht="12.75" customHeight="1">
      <c r="A256" s="194"/>
      <c r="B256" s="93"/>
      <c r="C256" s="194"/>
      <c r="D256" s="220"/>
      <c r="E256" s="194"/>
      <c r="F256" s="194"/>
      <c r="G256" s="194"/>
      <c r="H256" s="194"/>
      <c r="I256" s="194"/>
      <c r="J256" s="129"/>
    </row>
    <row r="257" ht="12.75" customHeight="1">
      <c r="A257" s="194"/>
      <c r="B257" s="93"/>
      <c r="C257" s="194"/>
      <c r="D257" s="220"/>
      <c r="E257" s="194"/>
      <c r="F257" s="194"/>
      <c r="G257" s="194"/>
      <c r="H257" s="194"/>
      <c r="I257" s="194"/>
      <c r="J257" s="129"/>
    </row>
    <row r="258" ht="12.75" customHeight="1">
      <c r="A258" s="194"/>
      <c r="B258" s="93"/>
      <c r="C258" s="194"/>
      <c r="D258" s="220"/>
      <c r="E258" s="194"/>
      <c r="F258" s="194"/>
      <c r="G258" s="194"/>
      <c r="H258" s="194"/>
      <c r="I258" s="194"/>
      <c r="J258" s="129"/>
    </row>
    <row r="259" ht="12.75" customHeight="1">
      <c r="A259" s="194"/>
      <c r="B259" s="93"/>
      <c r="C259" s="194"/>
      <c r="D259" s="220"/>
      <c r="E259" s="194"/>
      <c r="F259" s="194"/>
      <c r="G259" s="194"/>
      <c r="H259" s="194"/>
      <c r="I259" s="194"/>
      <c r="J259" s="129"/>
    </row>
    <row r="260" ht="12.75" customHeight="1">
      <c r="A260" s="194"/>
      <c r="B260" s="93"/>
      <c r="C260" s="194"/>
      <c r="D260" s="220"/>
      <c r="E260" s="194"/>
      <c r="F260" s="194"/>
      <c r="G260" s="194"/>
      <c r="H260" s="194"/>
      <c r="I260" s="194"/>
      <c r="J260" s="129"/>
    </row>
    <row r="261" ht="12.75" customHeight="1">
      <c r="A261" s="194"/>
      <c r="B261" s="93"/>
      <c r="C261" s="194"/>
      <c r="D261" s="220"/>
      <c r="E261" s="194"/>
      <c r="F261" s="194"/>
      <c r="G261" s="194"/>
      <c r="H261" s="194"/>
      <c r="I261" s="194"/>
      <c r="J261" s="129"/>
    </row>
    <row r="262" ht="12.75" customHeight="1">
      <c r="A262" s="194"/>
      <c r="B262" s="93"/>
      <c r="C262" s="194"/>
      <c r="D262" s="220"/>
      <c r="E262" s="194"/>
      <c r="F262" s="194"/>
      <c r="G262" s="194"/>
      <c r="H262" s="194"/>
      <c r="I262" s="194"/>
      <c r="J262" s="129"/>
    </row>
    <row r="263" ht="12.75" customHeight="1">
      <c r="A263" s="194"/>
      <c r="B263" s="93"/>
      <c r="C263" s="194"/>
      <c r="D263" s="220"/>
      <c r="E263" s="194"/>
      <c r="F263" s="194"/>
      <c r="G263" s="194"/>
      <c r="H263" s="194"/>
      <c r="I263" s="194"/>
      <c r="J263" s="129"/>
    </row>
    <row r="264" ht="12.75" customHeight="1">
      <c r="A264" s="194"/>
      <c r="B264" s="93"/>
      <c r="C264" s="194"/>
      <c r="D264" s="220"/>
      <c r="E264" s="194"/>
      <c r="F264" s="194"/>
      <c r="G264" s="194"/>
      <c r="H264" s="194"/>
      <c r="I264" s="194"/>
      <c r="J264" s="129"/>
    </row>
    <row r="265" ht="12.75" customHeight="1">
      <c r="A265" s="194"/>
      <c r="B265" s="93"/>
      <c r="C265" s="194"/>
      <c r="D265" s="220"/>
      <c r="E265" s="194"/>
      <c r="F265" s="194"/>
      <c r="G265" s="194"/>
      <c r="H265" s="194"/>
      <c r="I265" s="194"/>
      <c r="J265" s="129"/>
    </row>
    <row r="266" ht="12.75" customHeight="1">
      <c r="A266" s="194"/>
      <c r="B266" s="93"/>
      <c r="C266" s="194"/>
      <c r="D266" s="220"/>
      <c r="E266" s="194"/>
      <c r="F266" s="194"/>
      <c r="G266" s="194"/>
      <c r="H266" s="194"/>
      <c r="I266" s="194"/>
      <c r="J266" s="129"/>
    </row>
    <row r="267" ht="12.75" customHeight="1">
      <c r="A267" s="194"/>
      <c r="B267" s="93"/>
      <c r="C267" s="194"/>
      <c r="D267" s="220"/>
      <c r="E267" s="194"/>
      <c r="F267" s="194"/>
      <c r="G267" s="194"/>
      <c r="H267" s="194"/>
      <c r="I267" s="194"/>
      <c r="J267" s="129"/>
    </row>
    <row r="268" ht="12.75" customHeight="1">
      <c r="A268" s="194"/>
      <c r="B268" s="93"/>
      <c r="C268" s="194"/>
      <c r="D268" s="220"/>
      <c r="E268" s="194"/>
      <c r="F268" s="194"/>
      <c r="G268" s="194"/>
      <c r="H268" s="194"/>
      <c r="I268" s="194"/>
      <c r="J268" s="129"/>
    </row>
    <row r="269" ht="12.75" customHeight="1">
      <c r="A269" s="194"/>
      <c r="B269" s="93"/>
      <c r="C269" s="194"/>
      <c r="D269" s="220"/>
      <c r="E269" s="194"/>
      <c r="F269" s="194"/>
      <c r="G269" s="194"/>
      <c r="H269" s="194"/>
      <c r="I269" s="194"/>
      <c r="J269" s="129"/>
    </row>
    <row r="270" ht="12.75" customHeight="1">
      <c r="A270" s="194"/>
      <c r="B270" s="93"/>
      <c r="C270" s="194"/>
      <c r="D270" s="220"/>
      <c r="E270" s="194"/>
      <c r="F270" s="194"/>
      <c r="G270" s="194"/>
      <c r="H270" s="194"/>
      <c r="I270" s="194"/>
      <c r="J270" s="129"/>
    </row>
    <row r="271" ht="12.75" customHeight="1">
      <c r="A271" s="194"/>
      <c r="B271" s="93"/>
      <c r="C271" s="194"/>
      <c r="D271" s="220"/>
      <c r="E271" s="194"/>
      <c r="F271" s="194"/>
      <c r="G271" s="194"/>
      <c r="H271" s="194"/>
      <c r="I271" s="194"/>
      <c r="J271" s="129"/>
    </row>
    <row r="272" ht="12.75" customHeight="1">
      <c r="A272" s="194"/>
      <c r="B272" s="93"/>
      <c r="C272" s="194"/>
      <c r="D272" s="220"/>
      <c r="E272" s="194"/>
      <c r="F272" s="194"/>
      <c r="G272" s="194"/>
      <c r="H272" s="194"/>
      <c r="I272" s="194"/>
      <c r="J272" s="129"/>
    </row>
    <row r="273" ht="12.75" customHeight="1">
      <c r="A273" s="194"/>
      <c r="B273" s="93"/>
      <c r="C273" s="194"/>
      <c r="D273" s="220"/>
      <c r="E273" s="194"/>
      <c r="F273" s="194"/>
      <c r="G273" s="194"/>
      <c r="H273" s="194"/>
      <c r="I273" s="194"/>
      <c r="J273" s="129"/>
    </row>
    <row r="274" ht="12.75" customHeight="1">
      <c r="A274" s="194"/>
      <c r="B274" s="93"/>
      <c r="C274" s="194"/>
      <c r="D274" s="220"/>
      <c r="E274" s="194"/>
      <c r="F274" s="194"/>
      <c r="G274" s="194"/>
      <c r="H274" s="194"/>
      <c r="I274" s="194"/>
      <c r="J274" s="129"/>
    </row>
    <row r="275" ht="12.75" customHeight="1">
      <c r="A275" s="194"/>
      <c r="B275" s="93"/>
      <c r="C275" s="194"/>
      <c r="D275" s="220"/>
      <c r="E275" s="194"/>
      <c r="F275" s="194"/>
      <c r="G275" s="194"/>
      <c r="H275" s="194"/>
      <c r="I275" s="194"/>
      <c r="J275" s="129"/>
    </row>
    <row r="276" ht="12.75" customHeight="1">
      <c r="A276" s="194"/>
      <c r="B276" s="93"/>
      <c r="C276" s="194"/>
      <c r="D276" s="220"/>
      <c r="E276" s="194"/>
      <c r="F276" s="194"/>
      <c r="G276" s="194"/>
      <c r="H276" s="194"/>
      <c r="I276" s="194"/>
      <c r="J276" s="129"/>
    </row>
    <row r="277" ht="12.75" customHeight="1">
      <c r="A277" s="194"/>
      <c r="B277" s="93"/>
      <c r="C277" s="194"/>
      <c r="D277" s="220"/>
      <c r="E277" s="194"/>
      <c r="F277" s="194"/>
      <c r="G277" s="194"/>
      <c r="H277" s="194"/>
      <c r="I277" s="194"/>
      <c r="J277" s="129"/>
    </row>
    <row r="278" ht="12.75" customHeight="1">
      <c r="A278" s="194"/>
      <c r="B278" s="93"/>
      <c r="C278" s="194"/>
      <c r="D278" s="220"/>
      <c r="E278" s="194"/>
      <c r="F278" s="194"/>
      <c r="G278" s="194"/>
      <c r="H278" s="194"/>
      <c r="I278" s="194"/>
      <c r="J278" s="129"/>
    </row>
    <row r="279" ht="12.75" customHeight="1">
      <c r="A279" s="194"/>
      <c r="B279" s="93"/>
      <c r="C279" s="194"/>
      <c r="D279" s="220"/>
      <c r="E279" s="194"/>
      <c r="F279" s="194"/>
      <c r="G279" s="194"/>
      <c r="H279" s="194"/>
      <c r="I279" s="194"/>
      <c r="J279" s="129"/>
    </row>
    <row r="280" ht="12.75" customHeight="1">
      <c r="A280" s="194"/>
      <c r="B280" s="93"/>
      <c r="C280" s="194"/>
      <c r="D280" s="220"/>
      <c r="E280" s="194"/>
      <c r="F280" s="194"/>
      <c r="G280" s="194"/>
      <c r="H280" s="194"/>
      <c r="I280" s="194"/>
      <c r="J280" s="129"/>
    </row>
    <row r="281" ht="12.75" customHeight="1">
      <c r="A281" s="194"/>
      <c r="B281" s="93"/>
      <c r="C281" s="194"/>
      <c r="D281" s="220"/>
      <c r="E281" s="194"/>
      <c r="F281" s="194"/>
      <c r="G281" s="194"/>
      <c r="H281" s="194"/>
      <c r="I281" s="194"/>
      <c r="J281" s="129"/>
    </row>
    <row r="282" ht="12.75" customHeight="1">
      <c r="A282" s="194"/>
      <c r="B282" s="93"/>
      <c r="C282" s="194"/>
      <c r="D282" s="220"/>
      <c r="E282" s="194"/>
      <c r="F282" s="194"/>
      <c r="G282" s="194"/>
      <c r="H282" s="194"/>
      <c r="I282" s="194"/>
      <c r="J282" s="129"/>
    </row>
    <row r="283" ht="12.75" customHeight="1">
      <c r="A283" s="194"/>
      <c r="B283" s="93"/>
      <c r="C283" s="194"/>
      <c r="D283" s="220"/>
      <c r="E283" s="194"/>
      <c r="F283" s="194"/>
      <c r="G283" s="194"/>
      <c r="H283" s="194"/>
      <c r="I283" s="194"/>
      <c r="J283" s="129"/>
    </row>
    <row r="284" ht="12.75" customHeight="1">
      <c r="A284" s="194"/>
      <c r="B284" s="93"/>
      <c r="C284" s="194"/>
      <c r="D284" s="220"/>
      <c r="E284" s="194"/>
      <c r="F284" s="194"/>
      <c r="G284" s="194"/>
      <c r="H284" s="194"/>
      <c r="I284" s="194"/>
      <c r="J284" s="129"/>
    </row>
    <row r="285" ht="12.75" customHeight="1">
      <c r="A285" s="194"/>
      <c r="B285" s="93"/>
      <c r="C285" s="194"/>
      <c r="D285" s="220"/>
      <c r="E285" s="194"/>
      <c r="F285" s="194"/>
      <c r="G285" s="194"/>
      <c r="H285" s="194"/>
      <c r="I285" s="194"/>
      <c r="J285" s="129"/>
    </row>
    <row r="286" ht="12.75" customHeight="1">
      <c r="A286" s="194"/>
      <c r="B286" s="93"/>
      <c r="C286" s="194"/>
      <c r="D286" s="220"/>
      <c r="E286" s="194"/>
      <c r="F286" s="194"/>
      <c r="G286" s="194"/>
      <c r="H286" s="194"/>
      <c r="I286" s="194"/>
      <c r="J286" s="129"/>
    </row>
    <row r="287" ht="12.75" customHeight="1">
      <c r="A287" s="194"/>
      <c r="B287" s="93"/>
      <c r="C287" s="194"/>
      <c r="D287" s="220"/>
      <c r="E287" s="194"/>
      <c r="F287" s="194"/>
      <c r="G287" s="194"/>
      <c r="H287" s="194"/>
      <c r="I287" s="194"/>
      <c r="J287" s="129"/>
    </row>
    <row r="288" ht="12.75" customHeight="1">
      <c r="A288" s="194"/>
      <c r="B288" s="93"/>
      <c r="C288" s="194"/>
      <c r="D288" s="220"/>
      <c r="E288" s="194"/>
      <c r="F288" s="194"/>
      <c r="G288" s="194"/>
      <c r="H288" s="194"/>
      <c r="I288" s="194"/>
      <c r="J288" s="129"/>
    </row>
    <row r="289" ht="12.75" customHeight="1">
      <c r="A289" s="194"/>
      <c r="B289" s="93"/>
      <c r="C289" s="194"/>
      <c r="D289" s="220"/>
      <c r="E289" s="194"/>
      <c r="F289" s="194"/>
      <c r="G289" s="194"/>
      <c r="H289" s="194"/>
      <c r="I289" s="194"/>
      <c r="J289" s="129"/>
    </row>
    <row r="290" ht="12.75" customHeight="1">
      <c r="A290" s="194"/>
      <c r="B290" s="93"/>
      <c r="C290" s="194"/>
      <c r="D290" s="220"/>
      <c r="E290" s="194"/>
      <c r="F290" s="194"/>
      <c r="G290" s="194"/>
      <c r="H290" s="194"/>
      <c r="I290" s="194"/>
      <c r="J290" s="129"/>
    </row>
    <row r="291" ht="12.75" customHeight="1">
      <c r="A291" s="194"/>
      <c r="B291" s="93"/>
      <c r="C291" s="194"/>
      <c r="D291" s="220"/>
      <c r="E291" s="194"/>
      <c r="F291" s="194"/>
      <c r="G291" s="194"/>
      <c r="H291" s="194"/>
      <c r="I291" s="194"/>
      <c r="J291" s="129"/>
    </row>
    <row r="292" ht="12.75" customHeight="1">
      <c r="A292" s="194"/>
      <c r="B292" s="93"/>
      <c r="C292" s="194"/>
      <c r="D292" s="220"/>
      <c r="E292" s="194"/>
      <c r="F292" s="194"/>
      <c r="G292" s="194"/>
      <c r="H292" s="194"/>
      <c r="I292" s="194"/>
      <c r="J292" s="129"/>
    </row>
    <row r="293" ht="12.75" customHeight="1">
      <c r="A293" s="194"/>
      <c r="B293" s="93"/>
      <c r="C293" s="194"/>
      <c r="D293" s="220"/>
      <c r="E293" s="194"/>
      <c r="F293" s="194"/>
      <c r="G293" s="194"/>
      <c r="H293" s="194"/>
      <c r="I293" s="194"/>
      <c r="J293" s="129"/>
    </row>
    <row r="294" ht="12.75" customHeight="1">
      <c r="A294" s="194"/>
      <c r="B294" s="93"/>
      <c r="C294" s="194"/>
      <c r="D294" s="220"/>
      <c r="E294" s="194"/>
      <c r="F294" s="194"/>
      <c r="G294" s="194"/>
      <c r="H294" s="194"/>
      <c r="I294" s="194"/>
      <c r="J294" s="129"/>
    </row>
    <row r="295" ht="12.75" customHeight="1">
      <c r="A295" s="194"/>
      <c r="B295" s="93"/>
      <c r="C295" s="194"/>
      <c r="D295" s="220"/>
      <c r="E295" s="194"/>
      <c r="F295" s="194"/>
      <c r="G295" s="194"/>
      <c r="H295" s="194"/>
      <c r="I295" s="194"/>
      <c r="J295" s="129"/>
    </row>
    <row r="296" ht="12.75" customHeight="1">
      <c r="A296" s="194"/>
      <c r="B296" s="93"/>
      <c r="C296" s="194"/>
      <c r="D296" s="220"/>
      <c r="E296" s="194"/>
      <c r="F296" s="194"/>
      <c r="G296" s="194"/>
      <c r="H296" s="194"/>
      <c r="I296" s="194"/>
      <c r="J296" s="129"/>
    </row>
    <row r="297" ht="12.75" customHeight="1">
      <c r="A297" s="194"/>
      <c r="B297" s="93"/>
      <c r="C297" s="194"/>
      <c r="D297" s="220"/>
      <c r="E297" s="194"/>
      <c r="F297" s="194"/>
      <c r="G297" s="194"/>
      <c r="H297" s="194"/>
      <c r="I297" s="194"/>
      <c r="J297" s="129"/>
    </row>
    <row r="298" ht="12.75" customHeight="1">
      <c r="A298" s="194"/>
      <c r="B298" s="93"/>
      <c r="C298" s="194"/>
      <c r="D298" s="220"/>
      <c r="E298" s="194"/>
      <c r="F298" s="194"/>
      <c r="G298" s="194"/>
      <c r="H298" s="194"/>
      <c r="I298" s="194"/>
      <c r="J298" s="129"/>
    </row>
    <row r="299" ht="12.75" customHeight="1">
      <c r="A299" s="194"/>
      <c r="B299" s="93"/>
      <c r="C299" s="194"/>
      <c r="D299" s="220"/>
      <c r="E299" s="194"/>
      <c r="F299" s="194"/>
      <c r="G299" s="194"/>
      <c r="H299" s="194"/>
      <c r="I299" s="194"/>
      <c r="J299" s="129"/>
    </row>
    <row r="300" ht="12.75" customHeight="1">
      <c r="A300" s="194"/>
      <c r="B300" s="93"/>
      <c r="C300" s="194"/>
      <c r="D300" s="220"/>
      <c r="E300" s="194"/>
      <c r="F300" s="194"/>
      <c r="G300" s="194"/>
      <c r="H300" s="194"/>
      <c r="I300" s="194"/>
      <c r="J300" s="129"/>
    </row>
    <row r="301" ht="12.75" customHeight="1">
      <c r="A301" s="194"/>
      <c r="B301" s="93"/>
      <c r="C301" s="194"/>
      <c r="D301" s="220"/>
      <c r="E301" s="194"/>
      <c r="F301" s="194"/>
      <c r="G301" s="194"/>
      <c r="H301" s="194"/>
      <c r="I301" s="194"/>
      <c r="J301" s="129"/>
    </row>
    <row r="302" ht="12.75" customHeight="1">
      <c r="A302" s="194"/>
      <c r="B302" s="93"/>
      <c r="C302" s="194"/>
      <c r="D302" s="220"/>
      <c r="E302" s="194"/>
      <c r="F302" s="194"/>
      <c r="G302" s="194"/>
      <c r="H302" s="194"/>
      <c r="I302" s="194"/>
      <c r="J302" s="129"/>
    </row>
    <row r="303" ht="12.75" customHeight="1">
      <c r="A303" s="194"/>
      <c r="B303" s="93"/>
      <c r="C303" s="194"/>
      <c r="D303" s="220"/>
      <c r="E303" s="194"/>
      <c r="F303" s="194"/>
      <c r="G303" s="194"/>
      <c r="H303" s="194"/>
      <c r="I303" s="194"/>
      <c r="J303" s="129"/>
    </row>
    <row r="304" ht="12.75" customHeight="1">
      <c r="A304" s="194"/>
      <c r="B304" s="93"/>
      <c r="C304" s="194"/>
      <c r="D304" s="220"/>
      <c r="E304" s="194"/>
      <c r="F304" s="194"/>
      <c r="G304" s="194"/>
      <c r="H304" s="194"/>
      <c r="I304" s="194"/>
      <c r="J304" s="129"/>
    </row>
    <row r="305" ht="12.75" customHeight="1">
      <c r="A305" s="194"/>
      <c r="B305" s="93"/>
      <c r="C305" s="194"/>
      <c r="D305" s="220"/>
      <c r="E305" s="194"/>
      <c r="F305" s="194"/>
      <c r="G305" s="194"/>
      <c r="H305" s="194"/>
      <c r="I305" s="194"/>
      <c r="J305" s="129"/>
    </row>
    <row r="306" ht="12.75" customHeight="1">
      <c r="A306" s="194"/>
      <c r="B306" s="93"/>
      <c r="C306" s="194"/>
      <c r="D306" s="220"/>
      <c r="E306" s="194"/>
      <c r="F306" s="194"/>
      <c r="G306" s="194"/>
      <c r="H306" s="194"/>
      <c r="I306" s="194"/>
      <c r="J306" s="129"/>
    </row>
    <row r="307" ht="12.75" customHeight="1">
      <c r="A307" s="194"/>
      <c r="B307" s="93"/>
      <c r="C307" s="194"/>
      <c r="D307" s="220"/>
      <c r="E307" s="194"/>
      <c r="F307" s="194"/>
      <c r="G307" s="194"/>
      <c r="H307" s="194"/>
      <c r="I307" s="194"/>
      <c r="J307" s="129"/>
    </row>
    <row r="308" ht="12.75" customHeight="1">
      <c r="A308" s="194"/>
      <c r="B308" s="93"/>
      <c r="C308" s="194"/>
      <c r="D308" s="220"/>
      <c r="E308" s="194"/>
      <c r="F308" s="194"/>
      <c r="G308" s="194"/>
      <c r="H308" s="194"/>
      <c r="I308" s="194"/>
      <c r="J308" s="129"/>
    </row>
    <row r="309" ht="12.75" customHeight="1">
      <c r="A309" s="194"/>
      <c r="B309" s="93"/>
      <c r="C309" s="194"/>
      <c r="D309" s="220"/>
      <c r="E309" s="194"/>
      <c r="F309" s="194"/>
      <c r="G309" s="194"/>
      <c r="H309" s="194"/>
      <c r="I309" s="194"/>
      <c r="J309" s="129"/>
    </row>
    <row r="310" ht="12.75" customHeight="1">
      <c r="A310" s="194"/>
      <c r="B310" s="93"/>
      <c r="C310" s="194"/>
      <c r="D310" s="220"/>
      <c r="E310" s="194"/>
      <c r="F310" s="194"/>
      <c r="G310" s="194"/>
      <c r="H310" s="194"/>
      <c r="I310" s="194"/>
      <c r="J310" s="129"/>
    </row>
    <row r="311" ht="12.75" customHeight="1">
      <c r="A311" s="194"/>
      <c r="B311" s="93"/>
      <c r="C311" s="194"/>
      <c r="D311" s="220"/>
      <c r="E311" s="194"/>
      <c r="F311" s="194"/>
      <c r="G311" s="194"/>
      <c r="H311" s="194"/>
      <c r="I311" s="194"/>
      <c r="J311" s="129"/>
    </row>
    <row r="312" ht="12.75" customHeight="1">
      <c r="A312" s="194"/>
      <c r="B312" s="93"/>
      <c r="C312" s="194"/>
      <c r="D312" s="220"/>
      <c r="E312" s="194"/>
      <c r="F312" s="194"/>
      <c r="G312" s="194"/>
      <c r="H312" s="194"/>
      <c r="I312" s="194"/>
      <c r="J312" s="129"/>
    </row>
    <row r="313" ht="12.75" customHeight="1">
      <c r="A313" s="194"/>
      <c r="B313" s="93"/>
      <c r="C313" s="194"/>
      <c r="D313" s="220"/>
      <c r="E313" s="194"/>
      <c r="F313" s="194"/>
      <c r="G313" s="194"/>
      <c r="H313" s="194"/>
      <c r="I313" s="194"/>
      <c r="J313" s="129"/>
    </row>
    <row r="314" ht="12.75" customHeight="1">
      <c r="A314" s="194"/>
      <c r="B314" s="93"/>
      <c r="C314" s="194"/>
      <c r="D314" s="220"/>
      <c r="E314" s="194"/>
      <c r="F314" s="194"/>
      <c r="G314" s="194"/>
      <c r="H314" s="194"/>
      <c r="I314" s="194"/>
      <c r="J314" s="129"/>
    </row>
    <row r="315" ht="12.75" customHeight="1">
      <c r="A315" s="194"/>
      <c r="B315" s="93"/>
      <c r="C315" s="194"/>
      <c r="D315" s="220"/>
      <c r="E315" s="194"/>
      <c r="F315" s="194"/>
      <c r="G315" s="194"/>
      <c r="H315" s="194"/>
      <c r="I315" s="194"/>
      <c r="J315" s="129"/>
    </row>
    <row r="316" ht="12.75" customHeight="1">
      <c r="A316" s="194"/>
      <c r="B316" s="93"/>
      <c r="C316" s="194"/>
      <c r="D316" s="220"/>
      <c r="E316" s="194"/>
      <c r="F316" s="194"/>
      <c r="G316" s="194"/>
      <c r="H316" s="194"/>
      <c r="I316" s="194"/>
      <c r="J316" s="129"/>
    </row>
    <row r="317" ht="12.75" customHeight="1">
      <c r="A317" s="194"/>
      <c r="B317" s="93"/>
      <c r="C317" s="194"/>
      <c r="D317" s="220"/>
      <c r="E317" s="194"/>
      <c r="F317" s="194"/>
      <c r="G317" s="194"/>
      <c r="H317" s="194"/>
      <c r="I317" s="194"/>
      <c r="J317" s="129"/>
    </row>
    <row r="318" ht="12.75" customHeight="1">
      <c r="A318" s="194"/>
      <c r="B318" s="93"/>
      <c r="C318" s="194"/>
      <c r="D318" s="220"/>
      <c r="E318" s="194"/>
      <c r="F318" s="194"/>
      <c r="G318" s="194"/>
      <c r="H318" s="194"/>
      <c r="I318" s="194"/>
      <c r="J318" s="129"/>
    </row>
    <row r="319" ht="12.75" customHeight="1">
      <c r="A319" s="194"/>
      <c r="B319" s="93"/>
      <c r="C319" s="194"/>
      <c r="D319" s="220"/>
      <c r="E319" s="194"/>
      <c r="F319" s="194"/>
      <c r="G319" s="194"/>
      <c r="H319" s="194"/>
      <c r="I319" s="194"/>
      <c r="J319" s="129"/>
    </row>
    <row r="320" ht="12.75" customHeight="1">
      <c r="A320" s="194"/>
      <c r="B320" s="93"/>
      <c r="C320" s="194"/>
      <c r="D320" s="220"/>
      <c r="E320" s="194"/>
      <c r="F320" s="194"/>
      <c r="G320" s="194"/>
      <c r="H320" s="194"/>
      <c r="I320" s="194"/>
      <c r="J320" s="129"/>
    </row>
    <row r="321" ht="12.75" customHeight="1">
      <c r="A321" s="194"/>
      <c r="B321" s="93"/>
      <c r="C321" s="194"/>
      <c r="D321" s="220"/>
      <c r="E321" s="194"/>
      <c r="F321" s="194"/>
      <c r="G321" s="194"/>
      <c r="H321" s="194"/>
      <c r="I321" s="194"/>
      <c r="J321" s="129"/>
    </row>
    <row r="322" ht="12.75" customHeight="1">
      <c r="A322" s="194"/>
      <c r="B322" s="93"/>
      <c r="C322" s="194"/>
      <c r="D322" s="220"/>
      <c r="E322" s="194"/>
      <c r="F322" s="194"/>
      <c r="G322" s="194"/>
      <c r="H322" s="194"/>
      <c r="I322" s="194"/>
      <c r="J322" s="129"/>
    </row>
    <row r="323" ht="12.75" customHeight="1">
      <c r="A323" s="194"/>
      <c r="B323" s="93"/>
      <c r="C323" s="194"/>
      <c r="D323" s="220"/>
      <c r="E323" s="194"/>
      <c r="F323" s="194"/>
      <c r="G323" s="194"/>
      <c r="H323" s="194"/>
      <c r="I323" s="194"/>
      <c r="J323" s="129"/>
    </row>
    <row r="324" ht="12.75" customHeight="1">
      <c r="A324" s="194"/>
      <c r="B324" s="93"/>
      <c r="C324" s="194"/>
      <c r="D324" s="220"/>
      <c r="E324" s="194"/>
      <c r="F324" s="194"/>
      <c r="G324" s="194"/>
      <c r="H324" s="194"/>
      <c r="I324" s="194"/>
      <c r="J324" s="129"/>
    </row>
    <row r="325" ht="12.75" customHeight="1">
      <c r="A325" s="194"/>
      <c r="B325" s="93"/>
      <c r="C325" s="194"/>
      <c r="D325" s="220"/>
      <c r="E325" s="194"/>
      <c r="F325" s="194"/>
      <c r="G325" s="194"/>
      <c r="H325" s="194"/>
      <c r="I325" s="194"/>
      <c r="J325" s="129"/>
    </row>
    <row r="326" ht="12.75" customHeight="1">
      <c r="A326" s="194"/>
      <c r="B326" s="93"/>
      <c r="C326" s="194"/>
      <c r="D326" s="220"/>
      <c r="E326" s="194"/>
      <c r="F326" s="194"/>
      <c r="G326" s="194"/>
      <c r="H326" s="194"/>
      <c r="I326" s="194"/>
      <c r="J326" s="129"/>
    </row>
    <row r="327" ht="12.75" customHeight="1">
      <c r="A327" s="194"/>
      <c r="B327" s="93"/>
      <c r="C327" s="194"/>
      <c r="D327" s="220"/>
      <c r="E327" s="194"/>
      <c r="F327" s="194"/>
      <c r="G327" s="194"/>
      <c r="H327" s="194"/>
      <c r="I327" s="194"/>
      <c r="J327" s="129"/>
    </row>
    <row r="328" ht="12.75" customHeight="1">
      <c r="A328" s="194"/>
      <c r="B328" s="93"/>
      <c r="C328" s="194"/>
      <c r="D328" s="220"/>
      <c r="E328" s="194"/>
      <c r="F328" s="194"/>
      <c r="G328" s="194"/>
      <c r="H328" s="194"/>
      <c r="I328" s="194"/>
      <c r="J328" s="129"/>
    </row>
    <row r="329" ht="12.75" customHeight="1">
      <c r="A329" s="194"/>
      <c r="B329" s="93"/>
      <c r="C329" s="194"/>
      <c r="D329" s="220"/>
      <c r="E329" s="194"/>
      <c r="F329" s="194"/>
      <c r="G329" s="194"/>
      <c r="H329" s="194"/>
      <c r="I329" s="194"/>
      <c r="J329" s="129"/>
    </row>
    <row r="330" ht="12.75" customHeight="1">
      <c r="A330" s="194"/>
      <c r="B330" s="93"/>
      <c r="C330" s="194"/>
      <c r="D330" s="220"/>
      <c r="E330" s="194"/>
      <c r="F330" s="194"/>
      <c r="G330" s="194"/>
      <c r="H330" s="194"/>
      <c r="I330" s="194"/>
      <c r="J330" s="129"/>
    </row>
    <row r="331" ht="12.75" customHeight="1">
      <c r="A331" s="194"/>
      <c r="B331" s="93"/>
      <c r="C331" s="194"/>
      <c r="D331" s="220"/>
      <c r="E331" s="194"/>
      <c r="F331" s="194"/>
      <c r="G331" s="194"/>
      <c r="H331" s="194"/>
      <c r="I331" s="194"/>
      <c r="J331" s="129"/>
    </row>
    <row r="332" ht="12.75" customHeight="1">
      <c r="A332" s="194"/>
      <c r="B332" s="93"/>
      <c r="C332" s="194"/>
      <c r="D332" s="220"/>
      <c r="E332" s="194"/>
      <c r="F332" s="194"/>
      <c r="G332" s="194"/>
      <c r="H332" s="194"/>
      <c r="I332" s="194"/>
      <c r="J332" s="129"/>
    </row>
    <row r="333" ht="12.75" customHeight="1">
      <c r="A333" s="194"/>
      <c r="B333" s="93"/>
      <c r="C333" s="194"/>
      <c r="D333" s="220"/>
      <c r="E333" s="194"/>
      <c r="F333" s="194"/>
      <c r="G333" s="194"/>
      <c r="H333" s="194"/>
      <c r="I333" s="194"/>
      <c r="J333" s="129"/>
    </row>
    <row r="334" ht="12.75" customHeight="1">
      <c r="A334" s="194"/>
      <c r="B334" s="93"/>
      <c r="C334" s="194"/>
      <c r="D334" s="220"/>
      <c r="E334" s="194"/>
      <c r="F334" s="194"/>
      <c r="G334" s="194"/>
      <c r="H334" s="194"/>
      <c r="I334" s="194"/>
      <c r="J334" s="129"/>
    </row>
    <row r="335" ht="12.75" customHeight="1">
      <c r="A335" s="194"/>
      <c r="B335" s="93"/>
      <c r="C335" s="194"/>
      <c r="D335" s="220"/>
      <c r="E335" s="194"/>
      <c r="F335" s="194"/>
      <c r="G335" s="194"/>
      <c r="H335" s="194"/>
      <c r="I335" s="194"/>
      <c r="J335" s="129"/>
    </row>
    <row r="336" ht="12.75" customHeight="1">
      <c r="A336" s="194"/>
      <c r="B336" s="93"/>
      <c r="C336" s="194"/>
      <c r="D336" s="220"/>
      <c r="E336" s="194"/>
      <c r="F336" s="194"/>
      <c r="G336" s="194"/>
      <c r="H336" s="194"/>
      <c r="I336" s="194"/>
      <c r="J336" s="129"/>
    </row>
    <row r="337" ht="12.75" customHeight="1">
      <c r="A337" s="194"/>
      <c r="B337" s="93"/>
      <c r="C337" s="194"/>
      <c r="D337" s="220"/>
      <c r="E337" s="194"/>
      <c r="F337" s="194"/>
      <c r="G337" s="194"/>
      <c r="H337" s="194"/>
      <c r="I337" s="194"/>
      <c r="J337" s="129"/>
    </row>
    <row r="338" ht="12.75" customHeight="1">
      <c r="A338" s="194"/>
      <c r="B338" s="93"/>
      <c r="C338" s="194"/>
      <c r="D338" s="220"/>
      <c r="E338" s="194"/>
      <c r="F338" s="194"/>
      <c r="G338" s="194"/>
      <c r="H338" s="194"/>
      <c r="I338" s="194"/>
      <c r="J338" s="129"/>
    </row>
    <row r="339" ht="12.75" customHeight="1">
      <c r="A339" s="194"/>
      <c r="B339" s="93"/>
      <c r="C339" s="194"/>
      <c r="D339" s="220"/>
      <c r="E339" s="194"/>
      <c r="F339" s="194"/>
      <c r="G339" s="194"/>
      <c r="H339" s="194"/>
      <c r="I339" s="194"/>
      <c r="J339" s="129"/>
    </row>
    <row r="340" ht="12.75" customHeight="1">
      <c r="A340" s="194"/>
      <c r="B340" s="93"/>
      <c r="C340" s="194"/>
      <c r="D340" s="220"/>
      <c r="E340" s="194"/>
      <c r="F340" s="194"/>
      <c r="G340" s="194"/>
      <c r="H340" s="194"/>
      <c r="I340" s="194"/>
      <c r="J340" s="129"/>
    </row>
    <row r="341" ht="12.75" customHeight="1">
      <c r="A341" s="194"/>
      <c r="B341" s="93"/>
      <c r="C341" s="194"/>
      <c r="D341" s="220"/>
      <c r="E341" s="194"/>
      <c r="F341" s="194"/>
      <c r="G341" s="194"/>
      <c r="H341" s="194"/>
      <c r="I341" s="194"/>
      <c r="J341" s="129"/>
    </row>
    <row r="342" ht="12.75" customHeight="1">
      <c r="A342" s="194"/>
      <c r="B342" s="93"/>
      <c r="C342" s="194"/>
      <c r="D342" s="220"/>
      <c r="E342" s="194"/>
      <c r="F342" s="194"/>
      <c r="G342" s="194"/>
      <c r="H342" s="194"/>
      <c r="I342" s="194"/>
      <c r="J342" s="129"/>
    </row>
    <row r="343" ht="12.75" customHeight="1">
      <c r="A343" s="194"/>
      <c r="B343" s="93"/>
      <c r="C343" s="194"/>
      <c r="D343" s="220"/>
      <c r="E343" s="194"/>
      <c r="F343" s="194"/>
      <c r="G343" s="194"/>
      <c r="H343" s="194"/>
      <c r="I343" s="194"/>
      <c r="J343" s="129"/>
    </row>
    <row r="344" ht="12.75" customHeight="1">
      <c r="A344" s="194"/>
      <c r="B344" s="93"/>
      <c r="C344" s="194"/>
      <c r="D344" s="220"/>
      <c r="E344" s="194"/>
      <c r="F344" s="194"/>
      <c r="G344" s="194"/>
      <c r="H344" s="194"/>
      <c r="I344" s="194"/>
      <c r="J344" s="129"/>
    </row>
    <row r="345" ht="12.75" customHeight="1">
      <c r="A345" s="194"/>
      <c r="B345" s="93"/>
      <c r="C345" s="194"/>
      <c r="D345" s="220"/>
      <c r="E345" s="194"/>
      <c r="F345" s="194"/>
      <c r="G345" s="194"/>
      <c r="H345" s="194"/>
      <c r="I345" s="194"/>
      <c r="J345" s="129"/>
    </row>
    <row r="346" ht="12.75" customHeight="1">
      <c r="A346" s="194"/>
      <c r="B346" s="93"/>
      <c r="C346" s="194"/>
      <c r="D346" s="220"/>
      <c r="E346" s="194"/>
      <c r="F346" s="194"/>
      <c r="G346" s="194"/>
      <c r="H346" s="194"/>
      <c r="I346" s="194"/>
      <c r="J346" s="129"/>
    </row>
    <row r="347" ht="12.75" customHeight="1">
      <c r="A347" s="194"/>
      <c r="B347" s="93"/>
      <c r="C347" s="194"/>
      <c r="D347" s="220"/>
      <c r="E347" s="194"/>
      <c r="F347" s="194"/>
      <c r="G347" s="194"/>
      <c r="H347" s="194"/>
      <c r="I347" s="194"/>
      <c r="J347" s="129"/>
    </row>
    <row r="348" ht="12.75" customHeight="1">
      <c r="A348" s="194"/>
      <c r="B348" s="93"/>
      <c r="C348" s="194"/>
      <c r="D348" s="220"/>
      <c r="E348" s="194"/>
      <c r="F348" s="194"/>
      <c r="G348" s="194"/>
      <c r="H348" s="194"/>
      <c r="I348" s="194"/>
      <c r="J348" s="129"/>
    </row>
    <row r="349" ht="12.75" customHeight="1">
      <c r="A349" s="194"/>
      <c r="B349" s="93"/>
      <c r="C349" s="194"/>
      <c r="D349" s="220"/>
      <c r="E349" s="194"/>
      <c r="F349" s="194"/>
      <c r="G349" s="194"/>
      <c r="H349" s="194"/>
      <c r="I349" s="194"/>
      <c r="J349" s="129"/>
    </row>
    <row r="350" ht="12.75" customHeight="1">
      <c r="A350" s="194"/>
      <c r="B350" s="93"/>
      <c r="C350" s="194"/>
      <c r="D350" s="220"/>
      <c r="E350" s="194"/>
      <c r="F350" s="194"/>
      <c r="G350" s="194"/>
      <c r="H350" s="194"/>
      <c r="I350" s="194"/>
      <c r="J350" s="129"/>
    </row>
    <row r="351" ht="12.75" customHeight="1">
      <c r="A351" s="194"/>
      <c r="B351" s="93"/>
      <c r="C351" s="194"/>
      <c r="D351" s="220"/>
      <c r="E351" s="194"/>
      <c r="F351" s="194"/>
      <c r="G351" s="194"/>
      <c r="H351" s="194"/>
      <c r="I351" s="194"/>
      <c r="J351" s="129"/>
    </row>
    <row r="352" ht="12.75" customHeight="1">
      <c r="A352" s="194"/>
      <c r="B352" s="93"/>
      <c r="C352" s="194"/>
      <c r="D352" s="220"/>
      <c r="E352" s="194"/>
      <c r="F352" s="194"/>
      <c r="G352" s="194"/>
      <c r="H352" s="194"/>
      <c r="I352" s="194"/>
      <c r="J352" s="129"/>
    </row>
    <row r="353" ht="12.75" customHeight="1">
      <c r="A353" s="194"/>
      <c r="B353" s="93"/>
      <c r="C353" s="194"/>
      <c r="D353" s="220"/>
      <c r="E353" s="194"/>
      <c r="F353" s="194"/>
      <c r="G353" s="194"/>
      <c r="H353" s="194"/>
      <c r="I353" s="194"/>
      <c r="J353" s="129"/>
    </row>
    <row r="354" ht="12.75" customHeight="1">
      <c r="A354" s="194"/>
      <c r="B354" s="93"/>
      <c r="C354" s="194"/>
      <c r="D354" s="220"/>
      <c r="E354" s="194"/>
      <c r="F354" s="194"/>
      <c r="G354" s="194"/>
      <c r="H354" s="194"/>
      <c r="I354" s="194"/>
      <c r="J354" s="129"/>
    </row>
    <row r="355" ht="12.75" customHeight="1">
      <c r="A355" s="194"/>
      <c r="B355" s="93"/>
      <c r="C355" s="194"/>
      <c r="D355" s="220"/>
      <c r="E355" s="194"/>
      <c r="F355" s="194"/>
      <c r="G355" s="194"/>
      <c r="H355" s="194"/>
      <c r="I355" s="194"/>
      <c r="J355" s="129"/>
    </row>
    <row r="356" ht="12.75" customHeight="1">
      <c r="A356" s="194"/>
      <c r="B356" s="93"/>
      <c r="C356" s="194"/>
      <c r="D356" s="220"/>
      <c r="E356" s="194"/>
      <c r="F356" s="194"/>
      <c r="G356" s="194"/>
      <c r="H356" s="194"/>
      <c r="I356" s="194"/>
      <c r="J356" s="129"/>
    </row>
    <row r="357" ht="12.75" customHeight="1">
      <c r="A357" s="194"/>
      <c r="B357" s="93"/>
      <c r="C357" s="194"/>
      <c r="D357" s="220"/>
      <c r="E357" s="194"/>
      <c r="F357" s="194"/>
      <c r="G357" s="194"/>
      <c r="H357" s="194"/>
      <c r="I357" s="194"/>
      <c r="J357" s="129"/>
    </row>
    <row r="358" ht="12.75" customHeight="1">
      <c r="A358" s="194"/>
      <c r="B358" s="93"/>
      <c r="C358" s="194"/>
      <c r="D358" s="220"/>
      <c r="E358" s="194"/>
      <c r="F358" s="194"/>
      <c r="G358" s="194"/>
      <c r="H358" s="194"/>
      <c r="I358" s="194"/>
      <c r="J358" s="129"/>
    </row>
    <row r="359" ht="12.75" customHeight="1">
      <c r="A359" s="194"/>
      <c r="B359" s="93"/>
      <c r="C359" s="194"/>
      <c r="D359" s="220"/>
      <c r="E359" s="194"/>
      <c r="F359" s="194"/>
      <c r="G359" s="194"/>
      <c r="H359" s="194"/>
      <c r="I359" s="194"/>
      <c r="J359" s="129"/>
    </row>
    <row r="360" ht="12.75" customHeight="1">
      <c r="A360" s="194"/>
      <c r="B360" s="93"/>
      <c r="C360" s="194"/>
      <c r="D360" s="220"/>
      <c r="E360" s="194"/>
      <c r="F360" s="194"/>
      <c r="G360" s="194"/>
      <c r="H360" s="194"/>
      <c r="I360" s="194"/>
      <c r="J360" s="129"/>
    </row>
    <row r="361" ht="12.75" customHeight="1">
      <c r="A361" s="194"/>
      <c r="B361" s="93"/>
      <c r="C361" s="194"/>
      <c r="D361" s="220"/>
      <c r="E361" s="194"/>
      <c r="F361" s="194"/>
      <c r="G361" s="194"/>
      <c r="H361" s="194"/>
      <c r="I361" s="194"/>
      <c r="J361" s="129"/>
    </row>
    <row r="362" ht="12.75" customHeight="1">
      <c r="A362" s="194"/>
      <c r="B362" s="93"/>
      <c r="C362" s="194"/>
      <c r="D362" s="220"/>
      <c r="E362" s="194"/>
      <c r="F362" s="194"/>
      <c r="G362" s="194"/>
      <c r="H362" s="194"/>
      <c r="I362" s="194"/>
      <c r="J362" s="129"/>
    </row>
    <row r="363" ht="12.75" customHeight="1">
      <c r="A363" s="194"/>
      <c r="B363" s="93"/>
      <c r="C363" s="194"/>
      <c r="D363" s="220"/>
      <c r="E363" s="194"/>
      <c r="F363" s="194"/>
      <c r="G363" s="194"/>
      <c r="H363" s="194"/>
      <c r="I363" s="194"/>
      <c r="J363" s="129"/>
    </row>
    <row r="364" ht="12.75" customHeight="1">
      <c r="A364" s="194"/>
      <c r="B364" s="93"/>
      <c r="C364" s="194"/>
      <c r="D364" s="220"/>
      <c r="E364" s="194"/>
      <c r="F364" s="194"/>
      <c r="G364" s="194"/>
      <c r="H364" s="194"/>
      <c r="I364" s="194"/>
      <c r="J364" s="129"/>
    </row>
    <row r="365" ht="12.75" customHeight="1">
      <c r="A365" s="194"/>
      <c r="B365" s="93"/>
      <c r="C365" s="194"/>
      <c r="D365" s="220"/>
      <c r="E365" s="194"/>
      <c r="F365" s="194"/>
      <c r="G365" s="194"/>
      <c r="H365" s="194"/>
      <c r="I365" s="194"/>
      <c r="J365" s="129"/>
    </row>
    <row r="366" ht="12.75" customHeight="1">
      <c r="A366" s="194"/>
      <c r="B366" s="93"/>
      <c r="C366" s="194"/>
      <c r="D366" s="220"/>
      <c r="E366" s="194"/>
      <c r="F366" s="194"/>
      <c r="G366" s="194"/>
      <c r="H366" s="194"/>
      <c r="I366" s="194"/>
      <c r="J366" s="129"/>
    </row>
    <row r="367" ht="12.75" customHeight="1">
      <c r="A367" s="194"/>
      <c r="B367" s="93"/>
      <c r="C367" s="194"/>
      <c r="D367" s="220"/>
      <c r="E367" s="194"/>
      <c r="F367" s="194"/>
      <c r="G367" s="194"/>
      <c r="H367" s="194"/>
      <c r="I367" s="194"/>
      <c r="J367" s="129"/>
    </row>
    <row r="368" ht="12.75" customHeight="1">
      <c r="A368" s="194"/>
      <c r="B368" s="93"/>
      <c r="C368" s="194"/>
      <c r="D368" s="220"/>
      <c r="E368" s="194"/>
      <c r="F368" s="194"/>
      <c r="G368" s="194"/>
      <c r="H368" s="194"/>
      <c r="I368" s="194"/>
      <c r="J368" s="129"/>
    </row>
    <row r="369" ht="12.75" customHeight="1">
      <c r="A369" s="194"/>
      <c r="B369" s="93"/>
      <c r="C369" s="194"/>
      <c r="D369" s="220"/>
      <c r="E369" s="194"/>
      <c r="F369" s="194"/>
      <c r="G369" s="194"/>
      <c r="H369" s="194"/>
      <c r="I369" s="194"/>
      <c r="J369" s="129"/>
    </row>
    <row r="370" ht="12.75" customHeight="1">
      <c r="A370" s="194"/>
      <c r="B370" s="93"/>
      <c r="C370" s="194"/>
      <c r="D370" s="220"/>
      <c r="E370" s="194"/>
      <c r="F370" s="194"/>
      <c r="G370" s="194"/>
      <c r="H370" s="194"/>
      <c r="I370" s="194"/>
      <c r="J370" s="129"/>
    </row>
    <row r="371" ht="12.75" customHeight="1">
      <c r="A371" s="194"/>
      <c r="B371" s="93"/>
      <c r="C371" s="194"/>
      <c r="D371" s="220"/>
      <c r="E371" s="194"/>
      <c r="F371" s="194"/>
      <c r="G371" s="194"/>
      <c r="H371" s="194"/>
      <c r="I371" s="194"/>
      <c r="J371" s="129"/>
    </row>
    <row r="372" ht="12.75" customHeight="1">
      <c r="A372" s="194"/>
      <c r="B372" s="93"/>
      <c r="C372" s="194"/>
      <c r="D372" s="220"/>
      <c r="E372" s="194"/>
      <c r="F372" s="194"/>
      <c r="G372" s="194"/>
      <c r="H372" s="194"/>
      <c r="I372" s="194"/>
      <c r="J372" s="129"/>
    </row>
    <row r="373" ht="12.75" customHeight="1">
      <c r="A373" s="194"/>
      <c r="B373" s="93"/>
      <c r="C373" s="194"/>
      <c r="D373" s="220"/>
      <c r="E373" s="194"/>
      <c r="F373" s="194"/>
      <c r="G373" s="194"/>
      <c r="H373" s="194"/>
      <c r="I373" s="194"/>
      <c r="J373" s="129"/>
    </row>
    <row r="374" ht="12.75" customHeight="1">
      <c r="A374" s="194"/>
      <c r="B374" s="93"/>
      <c r="C374" s="194"/>
      <c r="D374" s="220"/>
      <c r="E374" s="194"/>
      <c r="F374" s="194"/>
      <c r="G374" s="194"/>
      <c r="H374" s="194"/>
      <c r="I374" s="194"/>
      <c r="J374" s="129"/>
    </row>
    <row r="375" ht="12.75" customHeight="1">
      <c r="A375" s="194"/>
      <c r="B375" s="93"/>
      <c r="C375" s="194"/>
      <c r="D375" s="220"/>
      <c r="E375" s="194"/>
      <c r="F375" s="194"/>
      <c r="G375" s="194"/>
      <c r="H375" s="194"/>
      <c r="I375" s="194"/>
      <c r="J375" s="129"/>
    </row>
    <row r="376" ht="12.75" customHeight="1">
      <c r="A376" s="194"/>
      <c r="B376" s="93"/>
      <c r="C376" s="194"/>
      <c r="D376" s="220"/>
      <c r="E376" s="194"/>
      <c r="F376" s="194"/>
      <c r="G376" s="194"/>
      <c r="H376" s="194"/>
      <c r="I376" s="194"/>
      <c r="J376" s="129"/>
    </row>
    <row r="377" ht="12.75" customHeight="1">
      <c r="A377" s="194"/>
      <c r="B377" s="93"/>
      <c r="C377" s="194"/>
      <c r="D377" s="220"/>
      <c r="E377" s="194"/>
      <c r="F377" s="194"/>
      <c r="G377" s="194"/>
      <c r="H377" s="194"/>
      <c r="I377" s="194"/>
      <c r="J377" s="129"/>
    </row>
    <row r="378" ht="12.75" customHeight="1">
      <c r="A378" s="194"/>
      <c r="B378" s="93"/>
      <c r="C378" s="194"/>
      <c r="D378" s="220"/>
      <c r="E378" s="194"/>
      <c r="F378" s="194"/>
      <c r="G378" s="194"/>
      <c r="H378" s="194"/>
      <c r="I378" s="194"/>
      <c r="J378" s="129"/>
    </row>
    <row r="379" ht="12.75" customHeight="1">
      <c r="A379" s="194"/>
      <c r="B379" s="93"/>
      <c r="C379" s="194"/>
      <c r="D379" s="220"/>
      <c r="E379" s="194"/>
      <c r="F379" s="194"/>
      <c r="G379" s="194"/>
      <c r="H379" s="194"/>
      <c r="I379" s="194"/>
      <c r="J379" s="129"/>
    </row>
    <row r="380" ht="12.75" customHeight="1">
      <c r="A380" s="194"/>
      <c r="B380" s="93"/>
      <c r="C380" s="194"/>
      <c r="D380" s="220"/>
      <c r="E380" s="194"/>
      <c r="F380" s="194"/>
      <c r="G380" s="194"/>
      <c r="H380" s="194"/>
      <c r="I380" s="194"/>
      <c r="J380" s="129"/>
    </row>
    <row r="381" ht="12.75" customHeight="1">
      <c r="A381" s="194"/>
      <c r="B381" s="93"/>
      <c r="C381" s="194"/>
      <c r="D381" s="220"/>
      <c r="E381" s="194"/>
      <c r="F381" s="194"/>
      <c r="G381" s="194"/>
      <c r="H381" s="194"/>
      <c r="I381" s="194"/>
      <c r="J381" s="129"/>
    </row>
    <row r="382" ht="12.75" customHeight="1">
      <c r="A382" s="194"/>
      <c r="B382" s="93"/>
      <c r="C382" s="194"/>
      <c r="D382" s="220"/>
      <c r="E382" s="194"/>
      <c r="F382" s="194"/>
      <c r="G382" s="194"/>
      <c r="H382" s="194"/>
      <c r="I382" s="194"/>
      <c r="J382" s="129"/>
    </row>
    <row r="383" ht="12.75" customHeight="1">
      <c r="A383" s="194"/>
      <c r="B383" s="93"/>
      <c r="C383" s="194"/>
      <c r="D383" s="220"/>
      <c r="E383" s="194"/>
      <c r="F383" s="194"/>
      <c r="G383" s="194"/>
      <c r="H383" s="194"/>
      <c r="I383" s="194"/>
      <c r="J383" s="129"/>
    </row>
    <row r="384" ht="12.75" customHeight="1">
      <c r="A384" s="194"/>
      <c r="B384" s="93"/>
      <c r="C384" s="194"/>
      <c r="D384" s="220"/>
      <c r="E384" s="194"/>
      <c r="F384" s="194"/>
      <c r="G384" s="194"/>
      <c r="H384" s="194"/>
      <c r="I384" s="194"/>
      <c r="J384" s="129"/>
    </row>
    <row r="385" ht="12.75" customHeight="1">
      <c r="A385" s="194"/>
      <c r="B385" s="93"/>
      <c r="C385" s="194"/>
      <c r="D385" s="220"/>
      <c r="E385" s="194"/>
      <c r="F385" s="194"/>
      <c r="G385" s="194"/>
      <c r="H385" s="194"/>
      <c r="I385" s="194"/>
      <c r="J385" s="129"/>
    </row>
    <row r="386" ht="12.75" customHeight="1">
      <c r="A386" s="194"/>
      <c r="B386" s="93"/>
      <c r="C386" s="194"/>
      <c r="D386" s="220"/>
      <c r="E386" s="194"/>
      <c r="F386" s="194"/>
      <c r="G386" s="194"/>
      <c r="H386" s="194"/>
      <c r="I386" s="194"/>
      <c r="J386" s="129"/>
    </row>
    <row r="387" ht="12.75" customHeight="1">
      <c r="A387" s="194"/>
      <c r="B387" s="93"/>
      <c r="C387" s="194"/>
      <c r="D387" s="220"/>
      <c r="E387" s="194"/>
      <c r="F387" s="194"/>
      <c r="G387" s="194"/>
      <c r="H387" s="194"/>
      <c r="I387" s="194"/>
      <c r="J387" s="129"/>
    </row>
    <row r="388" ht="12.75" customHeight="1">
      <c r="A388" s="194"/>
      <c r="B388" s="93"/>
      <c r="C388" s="194"/>
      <c r="D388" s="220"/>
      <c r="E388" s="194"/>
      <c r="F388" s="194"/>
      <c r="G388" s="194"/>
      <c r="H388" s="194"/>
      <c r="I388" s="194"/>
      <c r="J388" s="129"/>
    </row>
    <row r="389" ht="12.75" customHeight="1">
      <c r="A389" s="194"/>
      <c r="B389" s="93"/>
      <c r="C389" s="194"/>
      <c r="D389" s="220"/>
      <c r="E389" s="194"/>
      <c r="F389" s="194"/>
      <c r="G389" s="194"/>
      <c r="H389" s="194"/>
      <c r="I389" s="194"/>
      <c r="J389" s="129"/>
    </row>
    <row r="390" ht="12.75" customHeight="1">
      <c r="A390" s="194"/>
      <c r="B390" s="93"/>
      <c r="C390" s="194"/>
      <c r="D390" s="220"/>
      <c r="E390" s="194"/>
      <c r="F390" s="194"/>
      <c r="G390" s="194"/>
      <c r="H390" s="194"/>
      <c r="I390" s="194"/>
      <c r="J390" s="129"/>
    </row>
    <row r="391" ht="12.75" customHeight="1">
      <c r="A391" s="194"/>
      <c r="B391" s="93"/>
      <c r="C391" s="194"/>
      <c r="D391" s="220"/>
      <c r="E391" s="194"/>
      <c r="F391" s="194"/>
      <c r="G391" s="194"/>
      <c r="H391" s="194"/>
      <c r="I391" s="194"/>
      <c r="J391" s="129"/>
    </row>
    <row r="392" ht="12.75" customHeight="1">
      <c r="A392" s="194"/>
      <c r="B392" s="93"/>
      <c r="C392" s="194"/>
      <c r="D392" s="220"/>
      <c r="E392" s="194"/>
      <c r="F392" s="194"/>
      <c r="G392" s="194"/>
      <c r="H392" s="194"/>
      <c r="I392" s="194"/>
      <c r="J392" s="129"/>
    </row>
    <row r="393" ht="12.75" customHeight="1">
      <c r="A393" s="194"/>
      <c r="B393" s="93"/>
      <c r="C393" s="194"/>
      <c r="D393" s="220"/>
      <c r="E393" s="194"/>
      <c r="F393" s="194"/>
      <c r="G393" s="194"/>
      <c r="H393" s="194"/>
      <c r="I393" s="194"/>
      <c r="J393" s="129"/>
    </row>
    <row r="394" ht="12.75" customHeight="1">
      <c r="A394" s="194"/>
      <c r="B394" s="93"/>
      <c r="C394" s="194"/>
      <c r="D394" s="220"/>
      <c r="E394" s="194"/>
      <c r="F394" s="194"/>
      <c r="G394" s="194"/>
      <c r="H394" s="194"/>
      <c r="I394" s="194"/>
      <c r="J394" s="129"/>
    </row>
    <row r="395" ht="12.75" customHeight="1">
      <c r="A395" s="194"/>
      <c r="B395" s="93"/>
      <c r="C395" s="194"/>
      <c r="D395" s="220"/>
      <c r="E395" s="194"/>
      <c r="F395" s="194"/>
      <c r="G395" s="194"/>
      <c r="H395" s="194"/>
      <c r="I395" s="194"/>
      <c r="J395" s="129"/>
    </row>
    <row r="396" ht="12.75" customHeight="1">
      <c r="A396" s="194"/>
      <c r="B396" s="93"/>
      <c r="C396" s="194"/>
      <c r="D396" s="220"/>
      <c r="E396" s="194"/>
      <c r="F396" s="194"/>
      <c r="G396" s="194"/>
      <c r="H396" s="194"/>
      <c r="I396" s="194"/>
      <c r="J396" s="129"/>
    </row>
    <row r="397" ht="12.75" customHeight="1">
      <c r="A397" s="194"/>
      <c r="B397" s="93"/>
      <c r="C397" s="194"/>
      <c r="D397" s="220"/>
      <c r="E397" s="194"/>
      <c r="F397" s="194"/>
      <c r="G397" s="194"/>
      <c r="H397" s="194"/>
      <c r="I397" s="194"/>
      <c r="J397" s="129"/>
    </row>
    <row r="398" ht="12.75" customHeight="1">
      <c r="A398" s="194"/>
      <c r="B398" s="93"/>
      <c r="C398" s="194"/>
      <c r="D398" s="220"/>
      <c r="E398" s="194"/>
      <c r="F398" s="194"/>
      <c r="G398" s="194"/>
      <c r="H398" s="194"/>
      <c r="I398" s="194"/>
      <c r="J398" s="129"/>
    </row>
    <row r="399" ht="12.75" customHeight="1">
      <c r="A399" s="194"/>
      <c r="B399" s="93"/>
      <c r="C399" s="194"/>
      <c r="D399" s="220"/>
      <c r="E399" s="194"/>
      <c r="F399" s="194"/>
      <c r="G399" s="194"/>
      <c r="H399" s="194"/>
      <c r="I399" s="194"/>
      <c r="J399" s="129"/>
    </row>
    <row r="400" ht="12.75" customHeight="1">
      <c r="A400" s="194"/>
      <c r="B400" s="93"/>
      <c r="C400" s="194"/>
      <c r="D400" s="220"/>
      <c r="E400" s="194"/>
      <c r="F400" s="194"/>
      <c r="G400" s="194"/>
      <c r="H400" s="194"/>
      <c r="I400" s="194"/>
      <c r="J400" s="129"/>
    </row>
    <row r="401" ht="12.75" customHeight="1">
      <c r="A401" s="194"/>
      <c r="B401" s="93"/>
      <c r="C401" s="194"/>
      <c r="D401" s="220"/>
      <c r="E401" s="194"/>
      <c r="F401" s="194"/>
      <c r="G401" s="194"/>
      <c r="H401" s="194"/>
      <c r="I401" s="194"/>
      <c r="J401" s="129"/>
    </row>
    <row r="402" ht="12.75" customHeight="1">
      <c r="A402" s="194"/>
      <c r="B402" s="93"/>
      <c r="C402" s="194"/>
      <c r="D402" s="220"/>
      <c r="E402" s="194"/>
      <c r="F402" s="194"/>
      <c r="G402" s="194"/>
      <c r="H402" s="194"/>
      <c r="I402" s="194"/>
      <c r="J402" s="129"/>
    </row>
    <row r="403" ht="12.75" customHeight="1">
      <c r="A403" s="194"/>
      <c r="B403" s="93"/>
      <c r="C403" s="194"/>
      <c r="D403" s="220"/>
      <c r="E403" s="194"/>
      <c r="F403" s="194"/>
      <c r="G403" s="194"/>
      <c r="H403" s="194"/>
      <c r="I403" s="194"/>
      <c r="J403" s="129"/>
    </row>
    <row r="404" ht="12.75" customHeight="1">
      <c r="A404" s="194"/>
      <c r="B404" s="93"/>
      <c r="C404" s="194"/>
      <c r="D404" s="220"/>
      <c r="E404" s="194"/>
      <c r="F404" s="194"/>
      <c r="G404" s="194"/>
      <c r="H404" s="194"/>
      <c r="I404" s="194"/>
      <c r="J404" s="129"/>
    </row>
    <row r="405" ht="12.75" customHeight="1">
      <c r="A405" s="194"/>
      <c r="B405" s="93"/>
      <c r="C405" s="194"/>
      <c r="D405" s="220"/>
      <c r="E405" s="194"/>
      <c r="F405" s="194"/>
      <c r="G405" s="194"/>
      <c r="H405" s="194"/>
      <c r="I405" s="194"/>
      <c r="J405" s="129"/>
    </row>
    <row r="406" ht="12.75" customHeight="1">
      <c r="A406" s="194"/>
      <c r="B406" s="93"/>
      <c r="C406" s="194"/>
      <c r="D406" s="220"/>
      <c r="E406" s="194"/>
      <c r="F406" s="194"/>
      <c r="G406" s="194"/>
      <c r="H406" s="194"/>
      <c r="I406" s="194"/>
      <c r="J406" s="129"/>
    </row>
    <row r="407" ht="12.75" customHeight="1">
      <c r="A407" s="194"/>
      <c r="B407" s="93"/>
      <c r="C407" s="194"/>
      <c r="D407" s="220"/>
      <c r="E407" s="194"/>
      <c r="F407" s="194"/>
      <c r="G407" s="194"/>
      <c r="H407" s="194"/>
      <c r="I407" s="194"/>
      <c r="J407" s="129"/>
    </row>
    <row r="408" ht="12.75" customHeight="1">
      <c r="A408" s="194"/>
      <c r="B408" s="93"/>
      <c r="C408" s="194"/>
      <c r="D408" s="220"/>
      <c r="E408" s="194"/>
      <c r="F408" s="194"/>
      <c r="G408" s="194"/>
      <c r="H408" s="194"/>
      <c r="I408" s="194"/>
      <c r="J408" s="129"/>
    </row>
    <row r="409" ht="12.75" customHeight="1">
      <c r="A409" s="194"/>
      <c r="B409" s="93"/>
      <c r="C409" s="194"/>
      <c r="D409" s="220"/>
      <c r="E409" s="194"/>
      <c r="F409" s="194"/>
      <c r="G409" s="194"/>
      <c r="H409" s="194"/>
      <c r="I409" s="194"/>
      <c r="J409" s="129"/>
    </row>
    <row r="410" ht="12.75" customHeight="1">
      <c r="A410" s="194"/>
      <c r="B410" s="93"/>
      <c r="C410" s="194"/>
      <c r="D410" s="220"/>
      <c r="E410" s="194"/>
      <c r="F410" s="194"/>
      <c r="G410" s="194"/>
      <c r="H410" s="194"/>
      <c r="I410" s="194"/>
      <c r="J410" s="129"/>
    </row>
    <row r="411" ht="12.75" customHeight="1">
      <c r="A411" s="194"/>
      <c r="B411" s="93"/>
      <c r="C411" s="194"/>
      <c r="D411" s="220"/>
      <c r="E411" s="194"/>
      <c r="F411" s="194"/>
      <c r="G411" s="194"/>
      <c r="H411" s="194"/>
      <c r="I411" s="194"/>
      <c r="J411" s="129"/>
    </row>
    <row r="412" ht="12.75" customHeight="1">
      <c r="A412" s="194"/>
      <c r="B412" s="93"/>
      <c r="C412" s="194"/>
      <c r="D412" s="220"/>
      <c r="E412" s="194"/>
      <c r="F412" s="194"/>
      <c r="G412" s="194"/>
      <c r="H412" s="194"/>
      <c r="I412" s="194"/>
      <c r="J412" s="129"/>
    </row>
    <row r="413" ht="12.75" customHeight="1">
      <c r="A413" s="194"/>
      <c r="B413" s="93"/>
      <c r="C413" s="194"/>
      <c r="D413" s="220"/>
      <c r="E413" s="194"/>
      <c r="F413" s="194"/>
      <c r="G413" s="194"/>
      <c r="H413" s="194"/>
      <c r="I413" s="194"/>
      <c r="J413" s="129"/>
    </row>
    <row r="414" ht="12.75" customHeight="1">
      <c r="A414" s="194"/>
      <c r="B414" s="93"/>
      <c r="C414" s="194"/>
      <c r="D414" s="220"/>
      <c r="E414" s="194"/>
      <c r="F414" s="194"/>
      <c r="G414" s="194"/>
      <c r="H414" s="194"/>
      <c r="I414" s="194"/>
      <c r="J414" s="129"/>
    </row>
    <row r="415" ht="12.75" customHeight="1">
      <c r="A415" s="194"/>
      <c r="B415" s="93"/>
      <c r="C415" s="194"/>
      <c r="D415" s="220"/>
      <c r="E415" s="194"/>
      <c r="F415" s="194"/>
      <c r="G415" s="194"/>
      <c r="H415" s="194"/>
      <c r="I415" s="194"/>
      <c r="J415" s="129"/>
    </row>
    <row r="416" ht="12.75" customHeight="1">
      <c r="A416" s="194"/>
      <c r="B416" s="93"/>
      <c r="C416" s="194"/>
      <c r="D416" s="220"/>
      <c r="E416" s="194"/>
      <c r="F416" s="194"/>
      <c r="G416" s="194"/>
      <c r="H416" s="194"/>
      <c r="I416" s="194"/>
      <c r="J416" s="129"/>
    </row>
    <row r="417" ht="12.75" customHeight="1">
      <c r="A417" s="194"/>
      <c r="B417" s="93"/>
      <c r="C417" s="194"/>
      <c r="D417" s="220"/>
      <c r="E417" s="194"/>
      <c r="F417" s="194"/>
      <c r="G417" s="194"/>
      <c r="H417" s="194"/>
      <c r="I417" s="194"/>
      <c r="J417" s="129"/>
    </row>
    <row r="418" ht="12.75" customHeight="1">
      <c r="A418" s="194"/>
      <c r="B418" s="93"/>
      <c r="C418" s="194"/>
      <c r="D418" s="220"/>
      <c r="E418" s="194"/>
      <c r="F418" s="194"/>
      <c r="G418" s="194"/>
      <c r="H418" s="194"/>
      <c r="I418" s="194"/>
      <c r="J418" s="129"/>
    </row>
    <row r="419" ht="12.75" customHeight="1">
      <c r="A419" s="194"/>
      <c r="B419" s="93"/>
      <c r="C419" s="194"/>
      <c r="D419" s="220"/>
      <c r="E419" s="194"/>
      <c r="F419" s="194"/>
      <c r="G419" s="194"/>
      <c r="H419" s="194"/>
      <c r="I419" s="194"/>
      <c r="J419" s="129"/>
    </row>
    <row r="420" ht="12.75" customHeight="1">
      <c r="A420" s="194"/>
      <c r="B420" s="93"/>
      <c r="C420" s="194"/>
      <c r="D420" s="220"/>
      <c r="E420" s="194"/>
      <c r="F420" s="194"/>
      <c r="G420" s="194"/>
      <c r="H420" s="194"/>
      <c r="I420" s="194"/>
      <c r="J420" s="129"/>
    </row>
    <row r="421" ht="12.75" customHeight="1">
      <c r="A421" s="194"/>
      <c r="B421" s="93"/>
      <c r="C421" s="194"/>
      <c r="D421" s="220"/>
      <c r="E421" s="194"/>
      <c r="F421" s="194"/>
      <c r="G421" s="194"/>
      <c r="H421" s="194"/>
      <c r="I421" s="194"/>
      <c r="J421" s="129"/>
    </row>
    <row r="422" ht="12.75" customHeight="1">
      <c r="A422" s="194"/>
      <c r="B422" s="93"/>
      <c r="C422" s="194"/>
      <c r="D422" s="220"/>
      <c r="E422" s="194"/>
      <c r="F422" s="194"/>
      <c r="G422" s="194"/>
      <c r="H422" s="194"/>
      <c r="I422" s="194"/>
      <c r="J422" s="129"/>
    </row>
    <row r="423" ht="12.75" customHeight="1">
      <c r="A423" s="194"/>
      <c r="B423" s="93"/>
      <c r="C423" s="194"/>
      <c r="D423" s="220"/>
      <c r="E423" s="194"/>
      <c r="F423" s="194"/>
      <c r="G423" s="194"/>
      <c r="H423" s="194"/>
      <c r="I423" s="194"/>
      <c r="J423" s="129"/>
    </row>
    <row r="424" ht="12.75" customHeight="1">
      <c r="A424" s="194"/>
      <c r="B424" s="93"/>
      <c r="C424" s="194"/>
      <c r="D424" s="220"/>
      <c r="E424" s="194"/>
      <c r="F424" s="194"/>
      <c r="G424" s="194"/>
      <c r="H424" s="194"/>
      <c r="I424" s="194"/>
      <c r="J424" s="129"/>
    </row>
    <row r="425" ht="12.75" customHeight="1">
      <c r="A425" s="194"/>
      <c r="B425" s="93"/>
      <c r="C425" s="194"/>
      <c r="D425" s="220"/>
      <c r="E425" s="194"/>
      <c r="F425" s="194"/>
      <c r="G425" s="194"/>
      <c r="H425" s="194"/>
      <c r="I425" s="194"/>
      <c r="J425" s="129"/>
    </row>
    <row r="426" ht="12.75" customHeight="1">
      <c r="A426" s="194"/>
      <c r="B426" s="93"/>
      <c r="C426" s="194"/>
      <c r="D426" s="220"/>
      <c r="E426" s="194"/>
      <c r="F426" s="194"/>
      <c r="G426" s="194"/>
      <c r="H426" s="194"/>
      <c r="I426" s="194"/>
      <c r="J426" s="129"/>
    </row>
    <row r="427" ht="12.75" customHeight="1">
      <c r="A427" s="194"/>
      <c r="B427" s="93"/>
      <c r="C427" s="194"/>
      <c r="D427" s="220"/>
      <c r="E427" s="194"/>
      <c r="F427" s="194"/>
      <c r="G427" s="194"/>
      <c r="H427" s="194"/>
      <c r="I427" s="194"/>
      <c r="J427" s="129"/>
    </row>
    <row r="428" ht="12.75" customHeight="1">
      <c r="A428" s="194"/>
      <c r="B428" s="93"/>
      <c r="C428" s="194"/>
      <c r="D428" s="220"/>
      <c r="E428" s="194"/>
      <c r="F428" s="194"/>
      <c r="G428" s="194"/>
      <c r="H428" s="194"/>
      <c r="I428" s="194"/>
      <c r="J428" s="129"/>
    </row>
    <row r="429" ht="12.75" customHeight="1">
      <c r="A429" s="194"/>
      <c r="B429" s="93"/>
      <c r="C429" s="194"/>
      <c r="D429" s="220"/>
      <c r="E429" s="194"/>
      <c r="F429" s="194"/>
      <c r="G429" s="194"/>
      <c r="H429" s="194"/>
      <c r="I429" s="194"/>
      <c r="J429" s="129"/>
    </row>
    <row r="430" ht="12.75" customHeight="1">
      <c r="A430" s="194"/>
      <c r="B430" s="93"/>
      <c r="C430" s="194"/>
      <c r="D430" s="220"/>
      <c r="E430" s="194"/>
      <c r="F430" s="194"/>
      <c r="G430" s="194"/>
      <c r="H430" s="194"/>
      <c r="I430" s="194"/>
      <c r="J430" s="129"/>
    </row>
    <row r="431" ht="12.75" customHeight="1">
      <c r="A431" s="194"/>
      <c r="B431" s="93"/>
      <c r="C431" s="194"/>
      <c r="D431" s="220"/>
      <c r="E431" s="194"/>
      <c r="F431" s="194"/>
      <c r="G431" s="194"/>
      <c r="H431" s="194"/>
      <c r="I431" s="194"/>
      <c r="J431" s="129"/>
    </row>
    <row r="432" ht="12.75" customHeight="1">
      <c r="A432" s="194"/>
      <c r="B432" s="93"/>
      <c r="C432" s="194"/>
      <c r="D432" s="220"/>
      <c r="E432" s="194"/>
      <c r="F432" s="194"/>
      <c r="G432" s="194"/>
      <c r="H432" s="194"/>
      <c r="I432" s="194"/>
      <c r="J432" s="129"/>
    </row>
    <row r="433" ht="12.75" customHeight="1">
      <c r="A433" s="194"/>
      <c r="B433" s="93"/>
      <c r="C433" s="194"/>
      <c r="D433" s="220"/>
      <c r="E433" s="194"/>
      <c r="F433" s="194"/>
      <c r="G433" s="194"/>
      <c r="H433" s="194"/>
      <c r="I433" s="194"/>
      <c r="J433" s="129"/>
    </row>
    <row r="434" ht="12.75" customHeight="1">
      <c r="A434" s="194"/>
      <c r="B434" s="93"/>
      <c r="C434" s="194"/>
      <c r="D434" s="220"/>
      <c r="E434" s="194"/>
      <c r="F434" s="194"/>
      <c r="G434" s="194"/>
      <c r="H434" s="194"/>
      <c r="I434" s="194"/>
      <c r="J434" s="129"/>
    </row>
    <row r="435" ht="12.75" customHeight="1">
      <c r="A435" s="194"/>
      <c r="B435" s="93"/>
      <c r="C435" s="194"/>
      <c r="D435" s="220"/>
      <c r="E435" s="194"/>
      <c r="F435" s="194"/>
      <c r="G435" s="194"/>
      <c r="H435" s="194"/>
      <c r="I435" s="194"/>
      <c r="J435" s="129"/>
    </row>
    <row r="436" ht="12.75" customHeight="1">
      <c r="A436" s="194"/>
      <c r="B436" s="93"/>
      <c r="C436" s="194"/>
      <c r="D436" s="220"/>
      <c r="E436" s="194"/>
      <c r="F436" s="194"/>
      <c r="G436" s="194"/>
      <c r="H436" s="194"/>
      <c r="I436" s="194"/>
      <c r="J436" s="129"/>
    </row>
    <row r="437" ht="12.75" customHeight="1">
      <c r="A437" s="194"/>
      <c r="B437" s="93"/>
      <c r="C437" s="194"/>
      <c r="D437" s="220"/>
      <c r="E437" s="194"/>
      <c r="F437" s="194"/>
      <c r="G437" s="194"/>
      <c r="H437" s="194"/>
      <c r="I437" s="194"/>
      <c r="J437" s="129"/>
    </row>
    <row r="438" ht="12.75" customHeight="1">
      <c r="A438" s="194"/>
      <c r="B438" s="93"/>
      <c r="C438" s="194"/>
      <c r="D438" s="220"/>
      <c r="E438" s="194"/>
      <c r="F438" s="194"/>
      <c r="G438" s="194"/>
      <c r="H438" s="194"/>
      <c r="I438" s="194"/>
      <c r="J438" s="129"/>
    </row>
    <row r="439" ht="12.75" customHeight="1">
      <c r="A439" s="194"/>
      <c r="B439" s="93"/>
      <c r="C439" s="194"/>
      <c r="D439" s="220"/>
      <c r="E439" s="194"/>
      <c r="F439" s="194"/>
      <c r="G439" s="194"/>
      <c r="H439" s="194"/>
      <c r="I439" s="194"/>
      <c r="J439" s="129"/>
    </row>
    <row r="440" ht="12.75" customHeight="1">
      <c r="A440" s="194"/>
      <c r="B440" s="93"/>
      <c r="C440" s="194"/>
      <c r="D440" s="220"/>
      <c r="E440" s="194"/>
      <c r="F440" s="194"/>
      <c r="G440" s="194"/>
      <c r="H440" s="194"/>
      <c r="I440" s="194"/>
      <c r="J440" s="129"/>
    </row>
    <row r="441" ht="12.75" customHeight="1">
      <c r="A441" s="194"/>
      <c r="B441" s="93"/>
      <c r="C441" s="194"/>
      <c r="D441" s="220"/>
      <c r="E441" s="194"/>
      <c r="F441" s="194"/>
      <c r="G441" s="194"/>
      <c r="H441" s="194"/>
      <c r="I441" s="194"/>
      <c r="J441" s="129"/>
    </row>
    <row r="442" ht="12.75" customHeight="1">
      <c r="A442" s="194"/>
      <c r="B442" s="93"/>
      <c r="C442" s="194"/>
      <c r="D442" s="220"/>
      <c r="E442" s="194"/>
      <c r="F442" s="194"/>
      <c r="G442" s="194"/>
      <c r="H442" s="194"/>
      <c r="I442" s="194"/>
      <c r="J442" s="129"/>
    </row>
    <row r="443" ht="12.75" customHeight="1">
      <c r="A443" s="194"/>
      <c r="B443" s="93"/>
      <c r="C443" s="194"/>
      <c r="D443" s="220"/>
      <c r="E443" s="194"/>
      <c r="F443" s="194"/>
      <c r="G443" s="194"/>
      <c r="H443" s="194"/>
      <c r="I443" s="194"/>
      <c r="J443" s="129"/>
    </row>
    <row r="444" ht="12.75" customHeight="1">
      <c r="A444" s="194"/>
      <c r="B444" s="93"/>
      <c r="C444" s="194"/>
      <c r="D444" s="220"/>
      <c r="E444" s="194"/>
      <c r="F444" s="194"/>
      <c r="G444" s="194"/>
      <c r="H444" s="194"/>
      <c r="I444" s="194"/>
      <c r="J444" s="129"/>
    </row>
    <row r="445" ht="12.75" customHeight="1">
      <c r="A445" s="194"/>
      <c r="B445" s="93"/>
      <c r="C445" s="194"/>
      <c r="D445" s="220"/>
      <c r="E445" s="194"/>
      <c r="F445" s="194"/>
      <c r="G445" s="194"/>
      <c r="H445" s="194"/>
      <c r="I445" s="194"/>
      <c r="J445" s="129"/>
    </row>
    <row r="446" ht="12.75" customHeight="1">
      <c r="A446" s="194"/>
      <c r="B446" s="93"/>
      <c r="C446" s="194"/>
      <c r="D446" s="220"/>
      <c r="E446" s="194"/>
      <c r="F446" s="194"/>
      <c r="G446" s="194"/>
      <c r="H446" s="194"/>
      <c r="I446" s="194"/>
      <c r="J446" s="129"/>
    </row>
    <row r="447" ht="12.75" customHeight="1">
      <c r="A447" s="194"/>
      <c r="B447" s="93"/>
      <c r="C447" s="194"/>
      <c r="D447" s="220"/>
      <c r="E447" s="194"/>
      <c r="F447" s="194"/>
      <c r="G447" s="194"/>
      <c r="H447" s="194"/>
      <c r="I447" s="194"/>
      <c r="J447" s="129"/>
    </row>
    <row r="448" ht="12.75" customHeight="1">
      <c r="A448" s="194"/>
      <c r="B448" s="93"/>
      <c r="C448" s="194"/>
      <c r="D448" s="220"/>
      <c r="E448" s="194"/>
      <c r="F448" s="194"/>
      <c r="G448" s="194"/>
      <c r="H448" s="194"/>
      <c r="I448" s="194"/>
      <c r="J448" s="129"/>
    </row>
    <row r="449" ht="12.75" customHeight="1">
      <c r="A449" s="194"/>
      <c r="B449" s="93"/>
      <c r="C449" s="194"/>
      <c r="D449" s="220"/>
      <c r="E449" s="194"/>
      <c r="F449" s="194"/>
      <c r="G449" s="194"/>
      <c r="H449" s="194"/>
      <c r="I449" s="194"/>
      <c r="J449" s="129"/>
    </row>
    <row r="450" ht="12.75" customHeight="1">
      <c r="A450" s="194"/>
      <c r="B450" s="93"/>
      <c r="C450" s="194"/>
      <c r="D450" s="220"/>
      <c r="E450" s="194"/>
      <c r="F450" s="194"/>
      <c r="G450" s="194"/>
      <c r="H450" s="194"/>
      <c r="I450" s="194"/>
      <c r="J450" s="129"/>
    </row>
    <row r="451" ht="12.75" customHeight="1">
      <c r="A451" s="194"/>
      <c r="B451" s="93"/>
      <c r="C451" s="194"/>
      <c r="D451" s="220"/>
      <c r="E451" s="194"/>
      <c r="F451" s="194"/>
      <c r="G451" s="194"/>
      <c r="H451" s="194"/>
      <c r="I451" s="194"/>
      <c r="J451" s="129"/>
    </row>
    <row r="452" ht="12.75" customHeight="1">
      <c r="A452" s="194"/>
      <c r="B452" s="93"/>
      <c r="C452" s="194"/>
      <c r="D452" s="220"/>
      <c r="E452" s="194"/>
      <c r="F452" s="194"/>
      <c r="G452" s="194"/>
      <c r="H452" s="194"/>
      <c r="I452" s="194"/>
      <c r="J452" s="129"/>
    </row>
    <row r="453" ht="12.75" customHeight="1">
      <c r="A453" s="194"/>
      <c r="B453" s="93"/>
      <c r="C453" s="194"/>
      <c r="D453" s="220"/>
      <c r="E453" s="194"/>
      <c r="F453" s="194"/>
      <c r="G453" s="194"/>
      <c r="H453" s="194"/>
      <c r="I453" s="194"/>
      <c r="J453" s="129"/>
    </row>
    <row r="454" ht="12.75" customHeight="1">
      <c r="A454" s="194"/>
      <c r="B454" s="93"/>
      <c r="C454" s="194"/>
      <c r="D454" s="220"/>
      <c r="E454" s="194"/>
      <c r="F454" s="194"/>
      <c r="G454" s="194"/>
      <c r="H454" s="194"/>
      <c r="I454" s="194"/>
      <c r="J454" s="129"/>
    </row>
    <row r="455" ht="12.75" customHeight="1">
      <c r="A455" s="194"/>
      <c r="B455" s="93"/>
      <c r="C455" s="194"/>
      <c r="D455" s="220"/>
      <c r="E455" s="194"/>
      <c r="F455" s="194"/>
      <c r="G455" s="194"/>
      <c r="H455" s="194"/>
      <c r="I455" s="194"/>
      <c r="J455" s="129"/>
    </row>
    <row r="456" ht="12.75" customHeight="1">
      <c r="A456" s="194"/>
      <c r="B456" s="93"/>
      <c r="C456" s="194"/>
      <c r="D456" s="220"/>
      <c r="E456" s="194"/>
      <c r="F456" s="194"/>
      <c r="G456" s="194"/>
      <c r="H456" s="194"/>
      <c r="I456" s="194"/>
      <c r="J456" s="129"/>
    </row>
    <row r="457" ht="12.75" customHeight="1">
      <c r="A457" s="194"/>
      <c r="B457" s="93"/>
      <c r="C457" s="194"/>
      <c r="D457" s="220"/>
      <c r="E457" s="194"/>
      <c r="F457" s="194"/>
      <c r="G457" s="194"/>
      <c r="H457" s="194"/>
      <c r="I457" s="194"/>
      <c r="J457" s="129"/>
    </row>
    <row r="458" ht="12.75" customHeight="1">
      <c r="A458" s="194"/>
      <c r="B458" s="93"/>
      <c r="C458" s="194"/>
      <c r="D458" s="220"/>
      <c r="E458" s="194"/>
      <c r="F458" s="194"/>
      <c r="G458" s="194"/>
      <c r="H458" s="194"/>
      <c r="I458" s="194"/>
      <c r="J458" s="129"/>
    </row>
    <row r="459" ht="12.75" customHeight="1">
      <c r="A459" s="194"/>
      <c r="B459" s="93"/>
      <c r="C459" s="194"/>
      <c r="D459" s="220"/>
      <c r="E459" s="194"/>
      <c r="F459" s="194"/>
      <c r="G459" s="194"/>
      <c r="H459" s="194"/>
      <c r="I459" s="194"/>
      <c r="J459" s="129"/>
    </row>
    <row r="460" ht="12.75" customHeight="1">
      <c r="A460" s="194"/>
      <c r="B460" s="93"/>
      <c r="C460" s="194"/>
      <c r="D460" s="220"/>
      <c r="E460" s="194"/>
      <c r="F460" s="194"/>
      <c r="G460" s="194"/>
      <c r="H460" s="194"/>
      <c r="I460" s="194"/>
      <c r="J460" s="129"/>
    </row>
    <row r="461" ht="12.75" customHeight="1">
      <c r="A461" s="194"/>
      <c r="B461" s="93"/>
      <c r="C461" s="194"/>
      <c r="D461" s="220"/>
      <c r="E461" s="194"/>
      <c r="F461" s="194"/>
      <c r="G461" s="194"/>
      <c r="H461" s="194"/>
      <c r="I461" s="194"/>
      <c r="J461" s="129"/>
    </row>
    <row r="462" ht="12.75" customHeight="1">
      <c r="A462" s="194"/>
      <c r="B462" s="93"/>
      <c r="C462" s="194"/>
      <c r="D462" s="220"/>
      <c r="E462" s="194"/>
      <c r="F462" s="194"/>
      <c r="G462" s="194"/>
      <c r="H462" s="194"/>
      <c r="I462" s="194"/>
      <c r="J462" s="129"/>
    </row>
    <row r="463" ht="12.75" customHeight="1">
      <c r="A463" s="194"/>
      <c r="B463" s="93"/>
      <c r="C463" s="194"/>
      <c r="D463" s="220"/>
      <c r="E463" s="194"/>
      <c r="F463" s="194"/>
      <c r="G463" s="194"/>
      <c r="H463" s="194"/>
      <c r="I463" s="194"/>
      <c r="J463" s="129"/>
    </row>
    <row r="464" ht="12.75" customHeight="1">
      <c r="A464" s="194"/>
      <c r="B464" s="93"/>
      <c r="C464" s="194"/>
      <c r="D464" s="220"/>
      <c r="E464" s="194"/>
      <c r="F464" s="194"/>
      <c r="G464" s="194"/>
      <c r="H464" s="194"/>
      <c r="I464" s="194"/>
      <c r="J464" s="129"/>
    </row>
    <row r="465" ht="12.75" customHeight="1">
      <c r="A465" s="194"/>
      <c r="B465" s="93"/>
      <c r="C465" s="194"/>
      <c r="D465" s="220"/>
      <c r="E465" s="194"/>
      <c r="F465" s="194"/>
      <c r="G465" s="194"/>
      <c r="H465" s="194"/>
      <c r="I465" s="194"/>
      <c r="J465" s="129"/>
    </row>
    <row r="466" ht="12.75" customHeight="1">
      <c r="A466" s="194"/>
      <c r="B466" s="93"/>
      <c r="C466" s="194"/>
      <c r="D466" s="220"/>
      <c r="E466" s="194"/>
      <c r="F466" s="194"/>
      <c r="G466" s="194"/>
      <c r="H466" s="194"/>
      <c r="I466" s="194"/>
      <c r="J466" s="129"/>
    </row>
    <row r="467" ht="12.75" customHeight="1">
      <c r="A467" s="194"/>
      <c r="B467" s="93"/>
      <c r="C467" s="194"/>
      <c r="D467" s="220"/>
      <c r="E467" s="194"/>
      <c r="F467" s="194"/>
      <c r="G467" s="194"/>
      <c r="H467" s="194"/>
      <c r="I467" s="194"/>
      <c r="J467" s="129"/>
    </row>
    <row r="468" ht="12.75" customHeight="1">
      <c r="A468" s="194"/>
      <c r="B468" s="93"/>
      <c r="C468" s="194"/>
      <c r="D468" s="220"/>
      <c r="E468" s="194"/>
      <c r="F468" s="194"/>
      <c r="G468" s="194"/>
      <c r="H468" s="194"/>
      <c r="I468" s="194"/>
      <c r="J468" s="129"/>
    </row>
    <row r="469" ht="12.75" customHeight="1">
      <c r="A469" s="194"/>
      <c r="B469" s="93"/>
      <c r="C469" s="194"/>
      <c r="D469" s="220"/>
      <c r="E469" s="194"/>
      <c r="F469" s="194"/>
      <c r="G469" s="194"/>
      <c r="H469" s="194"/>
      <c r="I469" s="194"/>
      <c r="J469" s="129"/>
    </row>
    <row r="470" ht="12.75" customHeight="1">
      <c r="A470" s="194"/>
      <c r="B470" s="93"/>
      <c r="C470" s="194"/>
      <c r="D470" s="220"/>
      <c r="E470" s="194"/>
      <c r="F470" s="194"/>
      <c r="G470" s="194"/>
      <c r="H470" s="194"/>
      <c r="I470" s="194"/>
      <c r="J470" s="129"/>
    </row>
    <row r="471" ht="12.75" customHeight="1">
      <c r="A471" s="194"/>
      <c r="B471" s="93"/>
      <c r="C471" s="194"/>
      <c r="D471" s="220"/>
      <c r="E471" s="194"/>
      <c r="F471" s="194"/>
      <c r="G471" s="194"/>
      <c r="H471" s="194"/>
      <c r="I471" s="194"/>
      <c r="J471" s="129"/>
    </row>
    <row r="472" ht="12.75" customHeight="1">
      <c r="A472" s="194"/>
      <c r="B472" s="93"/>
      <c r="C472" s="194"/>
      <c r="D472" s="220"/>
      <c r="E472" s="194"/>
      <c r="F472" s="194"/>
      <c r="G472" s="194"/>
      <c r="H472" s="194"/>
      <c r="I472" s="194"/>
      <c r="J472" s="129"/>
    </row>
    <row r="473" ht="12.75" customHeight="1">
      <c r="A473" s="194"/>
      <c r="B473" s="93"/>
      <c r="C473" s="194"/>
      <c r="D473" s="220"/>
      <c r="E473" s="194"/>
      <c r="F473" s="194"/>
      <c r="G473" s="194"/>
      <c r="H473" s="194"/>
      <c r="I473" s="194"/>
      <c r="J473" s="129"/>
    </row>
    <row r="474" ht="12.75" customHeight="1">
      <c r="A474" s="194"/>
      <c r="B474" s="93"/>
      <c r="C474" s="194"/>
      <c r="D474" s="220"/>
      <c r="E474" s="194"/>
      <c r="F474" s="194"/>
      <c r="G474" s="194"/>
      <c r="H474" s="194"/>
      <c r="I474" s="194"/>
      <c r="J474" s="129"/>
    </row>
    <row r="475" ht="12.75" customHeight="1">
      <c r="A475" s="194"/>
      <c r="B475" s="93"/>
      <c r="C475" s="194"/>
      <c r="D475" s="220"/>
      <c r="E475" s="194"/>
      <c r="F475" s="194"/>
      <c r="G475" s="194"/>
      <c r="H475" s="194"/>
      <c r="I475" s="194"/>
      <c r="J475" s="129"/>
    </row>
    <row r="476" ht="12.75" customHeight="1">
      <c r="A476" s="194"/>
      <c r="B476" s="93"/>
      <c r="C476" s="194"/>
      <c r="D476" s="220"/>
      <c r="E476" s="194"/>
      <c r="F476" s="194"/>
      <c r="G476" s="194"/>
      <c r="H476" s="194"/>
      <c r="I476" s="194"/>
      <c r="J476" s="129"/>
    </row>
    <row r="477" ht="12.75" customHeight="1">
      <c r="A477" s="194"/>
      <c r="B477" s="93"/>
      <c r="C477" s="194"/>
      <c r="D477" s="220"/>
      <c r="E477" s="194"/>
      <c r="F477" s="194"/>
      <c r="G477" s="194"/>
      <c r="H477" s="194"/>
      <c r="I477" s="194"/>
      <c r="J477" s="129"/>
    </row>
    <row r="478" ht="12.75" customHeight="1">
      <c r="A478" s="194"/>
      <c r="B478" s="93"/>
      <c r="C478" s="194"/>
      <c r="D478" s="220"/>
      <c r="E478" s="194"/>
      <c r="F478" s="194"/>
      <c r="G478" s="194"/>
      <c r="H478" s="194"/>
      <c r="I478" s="194"/>
      <c r="J478" s="129"/>
    </row>
    <row r="479" ht="12.75" customHeight="1">
      <c r="A479" s="194"/>
      <c r="B479" s="93"/>
      <c r="C479" s="194"/>
      <c r="D479" s="220"/>
      <c r="E479" s="194"/>
      <c r="F479" s="194"/>
      <c r="G479" s="194"/>
      <c r="H479" s="194"/>
      <c r="I479" s="194"/>
      <c r="J479" s="129"/>
    </row>
    <row r="480" ht="12.75" customHeight="1">
      <c r="A480" s="194"/>
      <c r="B480" s="93"/>
      <c r="C480" s="194"/>
      <c r="D480" s="220"/>
      <c r="E480" s="194"/>
      <c r="F480" s="194"/>
      <c r="G480" s="194"/>
      <c r="H480" s="194"/>
      <c r="I480" s="194"/>
      <c r="J480" s="129"/>
    </row>
    <row r="481" ht="12.75" customHeight="1">
      <c r="A481" s="194"/>
      <c r="B481" s="93"/>
      <c r="C481" s="194"/>
      <c r="D481" s="220"/>
      <c r="E481" s="194"/>
      <c r="F481" s="194"/>
      <c r="G481" s="194"/>
      <c r="H481" s="194"/>
      <c r="I481" s="194"/>
      <c r="J481" s="129"/>
    </row>
    <row r="482" ht="12.75" customHeight="1">
      <c r="A482" s="194"/>
      <c r="B482" s="93"/>
      <c r="C482" s="194"/>
      <c r="D482" s="220"/>
      <c r="E482" s="194"/>
      <c r="F482" s="194"/>
      <c r="G482" s="194"/>
      <c r="H482" s="194"/>
      <c r="I482" s="194"/>
      <c r="J482" s="129"/>
    </row>
    <row r="483" ht="12.75" customHeight="1">
      <c r="A483" s="194"/>
      <c r="B483" s="93"/>
      <c r="C483" s="194"/>
      <c r="D483" s="220"/>
      <c r="E483" s="194"/>
      <c r="F483" s="194"/>
      <c r="G483" s="194"/>
      <c r="H483" s="194"/>
      <c r="I483" s="194"/>
      <c r="J483" s="129"/>
    </row>
    <row r="484" ht="12.75" customHeight="1">
      <c r="A484" s="194"/>
      <c r="B484" s="93"/>
      <c r="C484" s="194"/>
      <c r="D484" s="220"/>
      <c r="E484" s="194"/>
      <c r="F484" s="194"/>
      <c r="G484" s="194"/>
      <c r="H484" s="194"/>
      <c r="I484" s="194"/>
      <c r="J484" s="129"/>
    </row>
    <row r="485" ht="12.75" customHeight="1">
      <c r="A485" s="194"/>
      <c r="B485" s="93"/>
      <c r="C485" s="194"/>
      <c r="D485" s="220"/>
      <c r="E485" s="194"/>
      <c r="F485" s="194"/>
      <c r="G485" s="194"/>
      <c r="H485" s="194"/>
      <c r="I485" s="194"/>
      <c r="J485" s="129"/>
    </row>
    <row r="486" ht="12.75" customHeight="1">
      <c r="A486" s="194"/>
      <c r="B486" s="93"/>
      <c r="C486" s="194"/>
      <c r="D486" s="220"/>
      <c r="E486" s="194"/>
      <c r="F486" s="194"/>
      <c r="G486" s="194"/>
      <c r="H486" s="194"/>
      <c r="I486" s="194"/>
      <c r="J486" s="129"/>
    </row>
    <row r="487" ht="12.75" customHeight="1">
      <c r="A487" s="194"/>
      <c r="B487" s="93"/>
      <c r="C487" s="194"/>
      <c r="D487" s="220"/>
      <c r="E487" s="194"/>
      <c r="F487" s="194"/>
      <c r="G487" s="194"/>
      <c r="H487" s="194"/>
      <c r="I487" s="194"/>
      <c r="J487" s="129"/>
    </row>
    <row r="488" ht="12.75" customHeight="1">
      <c r="A488" s="194"/>
      <c r="B488" s="93"/>
      <c r="C488" s="194"/>
      <c r="D488" s="220"/>
      <c r="E488" s="194"/>
      <c r="F488" s="194"/>
      <c r="G488" s="194"/>
      <c r="H488" s="194"/>
      <c r="I488" s="194"/>
      <c r="J488" s="129"/>
    </row>
    <row r="489" ht="12.75" customHeight="1">
      <c r="A489" s="194"/>
      <c r="B489" s="93"/>
      <c r="C489" s="194"/>
      <c r="D489" s="220"/>
      <c r="E489" s="194"/>
      <c r="F489" s="194"/>
      <c r="G489" s="194"/>
      <c r="H489" s="194"/>
      <c r="I489" s="194"/>
      <c r="J489" s="129"/>
    </row>
    <row r="490" ht="12.75" customHeight="1">
      <c r="A490" s="194"/>
      <c r="B490" s="93"/>
      <c r="C490" s="194"/>
      <c r="D490" s="220"/>
      <c r="E490" s="194"/>
      <c r="F490" s="194"/>
      <c r="G490" s="194"/>
      <c r="H490" s="194"/>
      <c r="I490" s="194"/>
      <c r="J490" s="129"/>
    </row>
    <row r="491" ht="12.75" customHeight="1">
      <c r="A491" s="194"/>
      <c r="B491" s="93"/>
      <c r="C491" s="194"/>
      <c r="D491" s="220"/>
      <c r="E491" s="194"/>
      <c r="F491" s="194"/>
      <c r="G491" s="194"/>
      <c r="H491" s="194"/>
      <c r="I491" s="194"/>
      <c r="J491" s="129"/>
    </row>
    <row r="492" ht="12.75" customHeight="1">
      <c r="A492" s="194"/>
      <c r="B492" s="93"/>
      <c r="C492" s="194"/>
      <c r="D492" s="220"/>
      <c r="E492" s="194"/>
      <c r="F492" s="194"/>
      <c r="G492" s="194"/>
      <c r="H492" s="194"/>
      <c r="I492" s="194"/>
      <c r="J492" s="129"/>
    </row>
    <row r="493" ht="12.75" customHeight="1">
      <c r="A493" s="194"/>
      <c r="B493" s="93"/>
      <c r="C493" s="194"/>
      <c r="D493" s="220"/>
      <c r="E493" s="194"/>
      <c r="F493" s="194"/>
      <c r="G493" s="194"/>
      <c r="H493" s="194"/>
      <c r="I493" s="194"/>
      <c r="J493" s="129"/>
    </row>
    <row r="494" ht="12.75" customHeight="1">
      <c r="A494" s="194"/>
      <c r="B494" s="93"/>
      <c r="C494" s="194"/>
      <c r="D494" s="220"/>
      <c r="E494" s="194"/>
      <c r="F494" s="194"/>
      <c r="G494" s="194"/>
      <c r="H494" s="194"/>
      <c r="I494" s="194"/>
      <c r="J494" s="129"/>
    </row>
    <row r="495" ht="12.75" customHeight="1">
      <c r="A495" s="194"/>
      <c r="B495" s="93"/>
      <c r="C495" s="194"/>
      <c r="D495" s="220"/>
      <c r="E495" s="194"/>
      <c r="F495" s="194"/>
      <c r="G495" s="194"/>
      <c r="H495" s="194"/>
      <c r="I495" s="194"/>
      <c r="J495" s="129"/>
    </row>
    <row r="496" ht="12.75" customHeight="1">
      <c r="A496" s="194"/>
      <c r="B496" s="93"/>
      <c r="C496" s="194"/>
      <c r="D496" s="220"/>
      <c r="E496" s="194"/>
      <c r="F496" s="194"/>
      <c r="G496" s="194"/>
      <c r="H496" s="194"/>
      <c r="I496" s="194"/>
      <c r="J496" s="129"/>
    </row>
    <row r="497" ht="12.75" customHeight="1">
      <c r="A497" s="194"/>
      <c r="B497" s="93"/>
      <c r="C497" s="194"/>
      <c r="D497" s="220"/>
      <c r="E497" s="194"/>
      <c r="F497" s="194"/>
      <c r="G497" s="194"/>
      <c r="H497" s="194"/>
      <c r="I497" s="194"/>
      <c r="J497" s="129"/>
    </row>
    <row r="498" ht="12.75" customHeight="1">
      <c r="A498" s="194"/>
      <c r="B498" s="93"/>
      <c r="C498" s="194"/>
      <c r="D498" s="220"/>
      <c r="E498" s="194"/>
      <c r="F498" s="194"/>
      <c r="G498" s="194"/>
      <c r="H498" s="194"/>
      <c r="I498" s="194"/>
      <c r="J498" s="129"/>
    </row>
    <row r="499" ht="12.75" customHeight="1">
      <c r="A499" s="194"/>
      <c r="B499" s="93"/>
      <c r="C499" s="194"/>
      <c r="D499" s="220"/>
      <c r="E499" s="194"/>
      <c r="F499" s="194"/>
      <c r="G499" s="194"/>
      <c r="H499" s="194"/>
      <c r="I499" s="194"/>
      <c r="J499" s="129"/>
    </row>
    <row r="500" ht="12.75" customHeight="1">
      <c r="A500" s="194"/>
      <c r="B500" s="93"/>
      <c r="C500" s="194"/>
      <c r="D500" s="220"/>
      <c r="E500" s="194"/>
      <c r="F500" s="194"/>
      <c r="G500" s="194"/>
      <c r="H500" s="194"/>
      <c r="I500" s="194"/>
      <c r="J500" s="129"/>
    </row>
    <row r="501" ht="12.75" customHeight="1">
      <c r="A501" s="194"/>
      <c r="B501" s="93"/>
      <c r="C501" s="194"/>
      <c r="D501" s="220"/>
      <c r="E501" s="194"/>
      <c r="F501" s="194"/>
      <c r="G501" s="194"/>
      <c r="H501" s="194"/>
      <c r="I501" s="194"/>
      <c r="J501" s="129"/>
    </row>
    <row r="502" ht="12.75" customHeight="1">
      <c r="A502" s="194"/>
      <c r="B502" s="93"/>
      <c r="C502" s="194"/>
      <c r="D502" s="220"/>
      <c r="E502" s="194"/>
      <c r="F502" s="194"/>
      <c r="G502" s="194"/>
      <c r="H502" s="194"/>
      <c r="I502" s="194"/>
      <c r="J502" s="129"/>
    </row>
    <row r="503" ht="12.75" customHeight="1">
      <c r="A503" s="194"/>
      <c r="B503" s="93"/>
      <c r="C503" s="194"/>
      <c r="D503" s="220"/>
      <c r="E503" s="194"/>
      <c r="F503" s="194"/>
      <c r="G503" s="194"/>
      <c r="H503" s="194"/>
      <c r="I503" s="194"/>
      <c r="J503" s="129"/>
    </row>
    <row r="504" ht="12.75" customHeight="1">
      <c r="A504" s="194"/>
      <c r="B504" s="93"/>
      <c r="C504" s="194"/>
      <c r="D504" s="220"/>
      <c r="E504" s="194"/>
      <c r="F504" s="194"/>
      <c r="G504" s="194"/>
      <c r="H504" s="194"/>
      <c r="I504" s="194"/>
      <c r="J504" s="129"/>
    </row>
    <row r="505" ht="12.75" customHeight="1">
      <c r="A505" s="194"/>
      <c r="B505" s="93"/>
      <c r="C505" s="194"/>
      <c r="D505" s="220"/>
      <c r="E505" s="194"/>
      <c r="F505" s="194"/>
      <c r="G505" s="194"/>
      <c r="H505" s="194"/>
      <c r="I505" s="194"/>
      <c r="J505" s="129"/>
    </row>
    <row r="506" ht="12.75" customHeight="1">
      <c r="A506" s="194"/>
      <c r="B506" s="93"/>
      <c r="C506" s="194"/>
      <c r="D506" s="220"/>
      <c r="E506" s="194"/>
      <c r="F506" s="194"/>
      <c r="G506" s="194"/>
      <c r="H506" s="194"/>
      <c r="I506" s="194"/>
      <c r="J506" s="129"/>
    </row>
    <row r="507" ht="12.75" customHeight="1">
      <c r="A507" s="194"/>
      <c r="B507" s="93"/>
      <c r="C507" s="194"/>
      <c r="D507" s="220"/>
      <c r="E507" s="194"/>
      <c r="F507" s="194"/>
      <c r="G507" s="194"/>
      <c r="H507" s="194"/>
      <c r="I507" s="194"/>
      <c r="J507" s="129"/>
    </row>
    <row r="508" ht="12.75" customHeight="1">
      <c r="A508" s="194"/>
      <c r="B508" s="93"/>
      <c r="C508" s="194"/>
      <c r="D508" s="220"/>
      <c r="E508" s="194"/>
      <c r="F508" s="194"/>
      <c r="G508" s="194"/>
      <c r="H508" s="194"/>
      <c r="I508" s="194"/>
      <c r="J508" s="129"/>
    </row>
    <row r="509" ht="12.75" customHeight="1">
      <c r="A509" s="194"/>
      <c r="B509" s="93"/>
      <c r="C509" s="194"/>
      <c r="D509" s="220"/>
      <c r="E509" s="194"/>
      <c r="F509" s="194"/>
      <c r="G509" s="194"/>
      <c r="H509" s="194"/>
      <c r="I509" s="194"/>
      <c r="J509" s="129"/>
    </row>
    <row r="510" ht="12.75" customHeight="1">
      <c r="A510" s="194"/>
      <c r="B510" s="93"/>
      <c r="C510" s="194"/>
      <c r="D510" s="220"/>
      <c r="E510" s="194"/>
      <c r="F510" s="194"/>
      <c r="G510" s="194"/>
      <c r="H510" s="194"/>
      <c r="I510" s="194"/>
      <c r="J510" s="129"/>
    </row>
    <row r="511" ht="12.75" customHeight="1">
      <c r="A511" s="194"/>
      <c r="B511" s="93"/>
      <c r="C511" s="194"/>
      <c r="D511" s="220"/>
      <c r="E511" s="194"/>
      <c r="F511" s="194"/>
      <c r="G511" s="194"/>
      <c r="H511" s="194"/>
      <c r="I511" s="194"/>
      <c r="J511" s="129"/>
    </row>
    <row r="512" ht="12.75" customHeight="1">
      <c r="A512" s="194"/>
      <c r="B512" s="93"/>
      <c r="C512" s="194"/>
      <c r="D512" s="220"/>
      <c r="E512" s="194"/>
      <c r="F512" s="194"/>
      <c r="G512" s="194"/>
      <c r="H512" s="194"/>
      <c r="I512" s="194"/>
      <c r="J512" s="129"/>
    </row>
    <row r="513" ht="12.75" customHeight="1">
      <c r="A513" s="194"/>
      <c r="B513" s="93"/>
      <c r="C513" s="194"/>
      <c r="D513" s="220"/>
      <c r="E513" s="194"/>
      <c r="F513" s="194"/>
      <c r="G513" s="194"/>
      <c r="H513" s="194"/>
      <c r="I513" s="194"/>
      <c r="J513" s="129"/>
    </row>
    <row r="514" ht="12.75" customHeight="1">
      <c r="A514" s="194"/>
      <c r="B514" s="93"/>
      <c r="C514" s="194"/>
      <c r="D514" s="220"/>
      <c r="E514" s="194"/>
      <c r="F514" s="194"/>
      <c r="G514" s="194"/>
      <c r="H514" s="194"/>
      <c r="I514" s="194"/>
      <c r="J514" s="129"/>
    </row>
    <row r="515" ht="12.75" customHeight="1">
      <c r="A515" s="194"/>
      <c r="B515" s="93"/>
      <c r="C515" s="194"/>
      <c r="D515" s="220"/>
      <c r="E515" s="194"/>
      <c r="F515" s="194"/>
      <c r="G515" s="194"/>
      <c r="H515" s="194"/>
      <c r="I515" s="194"/>
      <c r="J515" s="129"/>
    </row>
    <row r="516" ht="12.75" customHeight="1">
      <c r="A516" s="194"/>
      <c r="B516" s="93"/>
      <c r="C516" s="194"/>
      <c r="D516" s="220"/>
      <c r="E516" s="194"/>
      <c r="F516" s="194"/>
      <c r="G516" s="194"/>
      <c r="H516" s="194"/>
      <c r="I516" s="194"/>
      <c r="J516" s="129"/>
    </row>
    <row r="517" ht="12.75" customHeight="1">
      <c r="A517" s="194"/>
      <c r="B517" s="93"/>
      <c r="C517" s="194"/>
      <c r="D517" s="220"/>
      <c r="E517" s="194"/>
      <c r="F517" s="194"/>
      <c r="G517" s="194"/>
      <c r="H517" s="194"/>
      <c r="I517" s="194"/>
      <c r="J517" s="129"/>
    </row>
    <row r="518" ht="12.75" customHeight="1">
      <c r="A518" s="194"/>
      <c r="B518" s="93"/>
      <c r="C518" s="194"/>
      <c r="D518" s="220"/>
      <c r="E518" s="194"/>
      <c r="F518" s="194"/>
      <c r="G518" s="194"/>
      <c r="H518" s="194"/>
      <c r="I518" s="194"/>
      <c r="J518" s="129"/>
    </row>
    <row r="519" ht="12.75" customHeight="1">
      <c r="A519" s="194"/>
      <c r="B519" s="93"/>
      <c r="C519" s="194"/>
      <c r="D519" s="220"/>
      <c r="E519" s="194"/>
      <c r="F519" s="194"/>
      <c r="G519" s="194"/>
      <c r="H519" s="194"/>
      <c r="I519" s="194"/>
      <c r="J519" s="129"/>
    </row>
    <row r="520" ht="12.75" customHeight="1">
      <c r="A520" s="194"/>
      <c r="B520" s="93"/>
      <c r="C520" s="194"/>
      <c r="D520" s="220"/>
      <c r="E520" s="194"/>
      <c r="F520" s="194"/>
      <c r="G520" s="194"/>
      <c r="H520" s="194"/>
      <c r="I520" s="194"/>
      <c r="J520" s="129"/>
    </row>
    <row r="521" ht="12.75" customHeight="1">
      <c r="A521" s="194"/>
      <c r="B521" s="93"/>
      <c r="C521" s="194"/>
      <c r="D521" s="220"/>
      <c r="E521" s="194"/>
      <c r="F521" s="194"/>
      <c r="G521" s="194"/>
      <c r="H521" s="194"/>
      <c r="I521" s="194"/>
      <c r="J521" s="129"/>
    </row>
    <row r="522" ht="12.75" customHeight="1">
      <c r="A522" s="194"/>
      <c r="B522" s="93"/>
      <c r="C522" s="194"/>
      <c r="D522" s="220"/>
      <c r="E522" s="194"/>
      <c r="F522" s="194"/>
      <c r="G522" s="194"/>
      <c r="H522" s="194"/>
      <c r="I522" s="194"/>
      <c r="J522" s="129"/>
    </row>
    <row r="523" ht="12.75" customHeight="1">
      <c r="A523" s="194"/>
      <c r="B523" s="93"/>
      <c r="C523" s="194"/>
      <c r="D523" s="220"/>
      <c r="E523" s="194"/>
      <c r="F523" s="194"/>
      <c r="G523" s="194"/>
      <c r="H523" s="194"/>
      <c r="I523" s="194"/>
      <c r="J523" s="129"/>
    </row>
    <row r="524" ht="12.75" customHeight="1">
      <c r="A524" s="194"/>
      <c r="B524" s="93"/>
      <c r="C524" s="194"/>
      <c r="D524" s="220"/>
      <c r="E524" s="194"/>
      <c r="F524" s="194"/>
      <c r="G524" s="194"/>
      <c r="H524" s="194"/>
      <c r="I524" s="194"/>
      <c r="J524" s="129"/>
    </row>
    <row r="525" ht="12.75" customHeight="1">
      <c r="A525" s="194"/>
      <c r="B525" s="93"/>
      <c r="C525" s="194"/>
      <c r="D525" s="220"/>
      <c r="E525" s="194"/>
      <c r="F525" s="194"/>
      <c r="G525" s="194"/>
      <c r="H525" s="194"/>
      <c r="I525" s="194"/>
      <c r="J525" s="129"/>
    </row>
    <row r="526" ht="12.75" customHeight="1">
      <c r="A526" s="194"/>
      <c r="B526" s="93"/>
      <c r="C526" s="194"/>
      <c r="D526" s="220"/>
      <c r="E526" s="194"/>
      <c r="F526" s="194"/>
      <c r="G526" s="194"/>
      <c r="H526" s="194"/>
      <c r="I526" s="194"/>
      <c r="J526" s="129"/>
    </row>
    <row r="527" ht="12.75" customHeight="1">
      <c r="A527" s="194"/>
      <c r="B527" s="93"/>
      <c r="C527" s="194"/>
      <c r="D527" s="220"/>
      <c r="E527" s="194"/>
      <c r="F527" s="194"/>
      <c r="G527" s="194"/>
      <c r="H527" s="194"/>
      <c r="I527" s="194"/>
      <c r="J527" s="129"/>
    </row>
    <row r="528" ht="12.75" customHeight="1">
      <c r="A528" s="194"/>
      <c r="B528" s="93"/>
      <c r="C528" s="194"/>
      <c r="D528" s="220"/>
      <c r="E528" s="194"/>
      <c r="F528" s="194"/>
      <c r="G528" s="194"/>
      <c r="H528" s="194"/>
      <c r="I528" s="194"/>
      <c r="J528" s="129"/>
    </row>
    <row r="529" ht="12.75" customHeight="1">
      <c r="A529" s="194"/>
      <c r="B529" s="93"/>
      <c r="C529" s="194"/>
      <c r="D529" s="220"/>
      <c r="E529" s="194"/>
      <c r="F529" s="194"/>
      <c r="G529" s="194"/>
      <c r="H529" s="194"/>
      <c r="I529" s="194"/>
      <c r="J529" s="129"/>
    </row>
    <row r="530" ht="12.75" customHeight="1">
      <c r="A530" s="194"/>
      <c r="B530" s="93"/>
      <c r="C530" s="194"/>
      <c r="D530" s="220"/>
      <c r="E530" s="194"/>
      <c r="F530" s="194"/>
      <c r="G530" s="194"/>
      <c r="H530" s="194"/>
      <c r="I530" s="194"/>
      <c r="J530" s="129"/>
    </row>
    <row r="531" ht="12.75" customHeight="1">
      <c r="A531" s="194"/>
      <c r="B531" s="93"/>
      <c r="C531" s="194"/>
      <c r="D531" s="220"/>
      <c r="E531" s="194"/>
      <c r="F531" s="194"/>
      <c r="G531" s="194"/>
      <c r="H531" s="194"/>
      <c r="I531" s="194"/>
      <c r="J531" s="129"/>
    </row>
    <row r="532" ht="12.75" customHeight="1">
      <c r="A532" s="194"/>
      <c r="B532" s="93"/>
      <c r="C532" s="194"/>
      <c r="D532" s="220"/>
      <c r="E532" s="194"/>
      <c r="F532" s="194"/>
      <c r="G532" s="194"/>
      <c r="H532" s="194"/>
      <c r="I532" s="194"/>
      <c r="J532" s="129"/>
    </row>
    <row r="533" ht="12.75" customHeight="1">
      <c r="A533" s="194"/>
      <c r="B533" s="93"/>
      <c r="C533" s="194"/>
      <c r="D533" s="220"/>
      <c r="E533" s="194"/>
      <c r="F533" s="194"/>
      <c r="G533" s="194"/>
      <c r="H533" s="194"/>
      <c r="I533" s="194"/>
      <c r="J533" s="129"/>
    </row>
    <row r="534" ht="12.75" customHeight="1">
      <c r="A534" s="194"/>
      <c r="B534" s="93"/>
      <c r="C534" s="194"/>
      <c r="D534" s="220"/>
      <c r="E534" s="194"/>
      <c r="F534" s="194"/>
      <c r="G534" s="194"/>
      <c r="H534" s="194"/>
      <c r="I534" s="194"/>
      <c r="J534" s="129"/>
    </row>
    <row r="535" ht="12.75" customHeight="1">
      <c r="A535" s="194"/>
      <c r="B535" s="93"/>
      <c r="C535" s="194"/>
      <c r="D535" s="220"/>
      <c r="E535" s="194"/>
      <c r="F535" s="194"/>
      <c r="G535" s="194"/>
      <c r="H535" s="194"/>
      <c r="I535" s="194"/>
      <c r="J535" s="129"/>
    </row>
    <row r="536" ht="12.75" customHeight="1">
      <c r="A536" s="194"/>
      <c r="B536" s="93"/>
      <c r="C536" s="194"/>
      <c r="D536" s="220"/>
      <c r="E536" s="194"/>
      <c r="F536" s="194"/>
      <c r="G536" s="194"/>
      <c r="H536" s="194"/>
      <c r="I536" s="194"/>
      <c r="J536" s="129"/>
    </row>
    <row r="537" ht="12.75" customHeight="1">
      <c r="A537" s="194"/>
      <c r="B537" s="93"/>
      <c r="C537" s="194"/>
      <c r="D537" s="220"/>
      <c r="E537" s="194"/>
      <c r="F537" s="194"/>
      <c r="G537" s="194"/>
      <c r="H537" s="194"/>
      <c r="I537" s="194"/>
      <c r="J537" s="129"/>
    </row>
    <row r="538" ht="12.75" customHeight="1">
      <c r="A538" s="194"/>
      <c r="B538" s="93"/>
      <c r="C538" s="194"/>
      <c r="D538" s="220"/>
      <c r="E538" s="194"/>
      <c r="F538" s="194"/>
      <c r="G538" s="194"/>
      <c r="H538" s="194"/>
      <c r="I538" s="194"/>
      <c r="J538" s="129"/>
    </row>
    <row r="539" ht="12.75" customHeight="1">
      <c r="A539" s="194"/>
      <c r="B539" s="93"/>
      <c r="C539" s="194"/>
      <c r="D539" s="220"/>
      <c r="E539" s="194"/>
      <c r="F539" s="194"/>
      <c r="G539" s="194"/>
      <c r="H539" s="194"/>
      <c r="I539" s="194"/>
      <c r="J539" s="129"/>
    </row>
    <row r="540" ht="12.75" customHeight="1">
      <c r="A540" s="194"/>
      <c r="B540" s="93"/>
      <c r="C540" s="194"/>
      <c r="D540" s="220"/>
      <c r="E540" s="194"/>
      <c r="F540" s="194"/>
      <c r="G540" s="194"/>
      <c r="H540" s="194"/>
      <c r="I540" s="194"/>
      <c r="J540" s="129"/>
    </row>
    <row r="541" ht="12.75" customHeight="1">
      <c r="A541" s="194"/>
      <c r="B541" s="93"/>
      <c r="C541" s="194"/>
      <c r="D541" s="220"/>
      <c r="E541" s="194"/>
      <c r="F541" s="194"/>
      <c r="G541" s="194"/>
      <c r="H541" s="194"/>
      <c r="I541" s="194"/>
      <c r="J541" s="129"/>
    </row>
    <row r="542" ht="12.75" customHeight="1">
      <c r="A542" s="194"/>
      <c r="B542" s="93"/>
      <c r="C542" s="194"/>
      <c r="D542" s="220"/>
      <c r="E542" s="194"/>
      <c r="F542" s="194"/>
      <c r="G542" s="194"/>
      <c r="H542" s="194"/>
      <c r="I542" s="194"/>
      <c r="J542" s="129"/>
    </row>
    <row r="543" ht="12.75" customHeight="1">
      <c r="A543" s="194"/>
      <c r="B543" s="93"/>
      <c r="C543" s="194"/>
      <c r="D543" s="220"/>
      <c r="E543" s="194"/>
      <c r="F543" s="194"/>
      <c r="G543" s="194"/>
      <c r="H543" s="194"/>
      <c r="I543" s="194"/>
      <c r="J543" s="129"/>
    </row>
    <row r="544" ht="12.75" customHeight="1">
      <c r="A544" s="194"/>
      <c r="B544" s="93"/>
      <c r="C544" s="194"/>
      <c r="D544" s="220"/>
      <c r="E544" s="194"/>
      <c r="F544" s="194"/>
      <c r="G544" s="194"/>
      <c r="H544" s="194"/>
      <c r="I544" s="194"/>
      <c r="J544" s="129"/>
    </row>
    <row r="545" ht="12.75" customHeight="1">
      <c r="A545" s="194"/>
      <c r="B545" s="93"/>
      <c r="C545" s="194"/>
      <c r="D545" s="220"/>
      <c r="E545" s="194"/>
      <c r="F545" s="194"/>
      <c r="G545" s="194"/>
      <c r="H545" s="194"/>
      <c r="I545" s="194"/>
      <c r="J545" s="129"/>
    </row>
    <row r="546" ht="12.75" customHeight="1">
      <c r="A546" s="194"/>
      <c r="B546" s="93"/>
      <c r="C546" s="194"/>
      <c r="D546" s="220"/>
      <c r="E546" s="194"/>
      <c r="F546" s="194"/>
      <c r="G546" s="194"/>
      <c r="H546" s="194"/>
      <c r="I546" s="194"/>
      <c r="J546" s="129"/>
    </row>
    <row r="547" ht="12.75" customHeight="1">
      <c r="A547" s="194"/>
      <c r="B547" s="93"/>
      <c r="C547" s="194"/>
      <c r="D547" s="220"/>
      <c r="E547" s="194"/>
      <c r="F547" s="194"/>
      <c r="G547" s="194"/>
      <c r="H547" s="194"/>
      <c r="I547" s="194"/>
      <c r="J547" s="129"/>
    </row>
    <row r="548" ht="12.75" customHeight="1">
      <c r="A548" s="194"/>
      <c r="B548" s="93"/>
      <c r="C548" s="194"/>
      <c r="D548" s="220"/>
      <c r="E548" s="194"/>
      <c r="F548" s="194"/>
      <c r="G548" s="194"/>
      <c r="H548" s="194"/>
      <c r="I548" s="194"/>
      <c r="J548" s="129"/>
    </row>
    <row r="549" ht="12.75" customHeight="1">
      <c r="A549" s="194"/>
      <c r="B549" s="93"/>
      <c r="C549" s="194"/>
      <c r="D549" s="220"/>
      <c r="E549" s="194"/>
      <c r="F549" s="194"/>
      <c r="G549" s="194"/>
      <c r="H549" s="194"/>
      <c r="I549" s="194"/>
      <c r="J549" s="129"/>
    </row>
    <row r="550" ht="12.75" customHeight="1">
      <c r="A550" s="194"/>
      <c r="B550" s="93"/>
      <c r="C550" s="194"/>
      <c r="D550" s="220"/>
      <c r="E550" s="194"/>
      <c r="F550" s="194"/>
      <c r="G550" s="194"/>
      <c r="H550" s="194"/>
      <c r="I550" s="194"/>
      <c r="J550" s="129"/>
    </row>
    <row r="551" ht="12.75" customHeight="1">
      <c r="A551" s="194"/>
      <c r="B551" s="93"/>
      <c r="C551" s="194"/>
      <c r="D551" s="220"/>
      <c r="E551" s="194"/>
      <c r="F551" s="194"/>
      <c r="G551" s="194"/>
      <c r="H551" s="194"/>
      <c r="I551" s="194"/>
      <c r="J551" s="129"/>
    </row>
    <row r="552" ht="12.75" customHeight="1">
      <c r="A552" s="194"/>
      <c r="B552" s="93"/>
      <c r="C552" s="194"/>
      <c r="D552" s="220"/>
      <c r="E552" s="194"/>
      <c r="F552" s="194"/>
      <c r="G552" s="194"/>
      <c r="H552" s="194"/>
      <c r="I552" s="194"/>
      <c r="J552" s="129"/>
    </row>
    <row r="553" ht="12.75" customHeight="1">
      <c r="A553" s="194"/>
      <c r="B553" s="93"/>
      <c r="C553" s="194"/>
      <c r="D553" s="220"/>
      <c r="E553" s="194"/>
      <c r="F553" s="194"/>
      <c r="G553" s="194"/>
      <c r="H553" s="194"/>
      <c r="I553" s="194"/>
      <c r="J553" s="129"/>
    </row>
    <row r="554" ht="12.75" customHeight="1">
      <c r="A554" s="194"/>
      <c r="B554" s="93"/>
      <c r="C554" s="194"/>
      <c r="D554" s="220"/>
      <c r="E554" s="194"/>
      <c r="F554" s="194"/>
      <c r="G554" s="194"/>
      <c r="H554" s="194"/>
      <c r="I554" s="194"/>
      <c r="J554" s="129"/>
    </row>
    <row r="555" ht="12.75" customHeight="1">
      <c r="A555" s="194"/>
      <c r="B555" s="93"/>
      <c r="C555" s="194"/>
      <c r="D555" s="220"/>
      <c r="E555" s="194"/>
      <c r="F555" s="194"/>
      <c r="G555" s="194"/>
      <c r="H555" s="194"/>
      <c r="I555" s="194"/>
      <c r="J555" s="129"/>
    </row>
    <row r="556" ht="12.75" customHeight="1">
      <c r="A556" s="194"/>
      <c r="B556" s="93"/>
      <c r="C556" s="194"/>
      <c r="D556" s="220"/>
      <c r="E556" s="194"/>
      <c r="F556" s="194"/>
      <c r="G556" s="194"/>
      <c r="H556" s="194"/>
      <c r="I556" s="194"/>
      <c r="J556" s="129"/>
    </row>
    <row r="557" ht="12.75" customHeight="1">
      <c r="A557" s="194"/>
      <c r="B557" s="93"/>
      <c r="C557" s="194"/>
      <c r="D557" s="220"/>
      <c r="E557" s="194"/>
      <c r="F557" s="194"/>
      <c r="G557" s="194"/>
      <c r="H557" s="194"/>
      <c r="I557" s="194"/>
      <c r="J557" s="129"/>
    </row>
    <row r="558" ht="12.75" customHeight="1">
      <c r="A558" s="194"/>
      <c r="B558" s="93"/>
      <c r="C558" s="194"/>
      <c r="D558" s="220"/>
      <c r="E558" s="194"/>
      <c r="F558" s="194"/>
      <c r="G558" s="194"/>
      <c r="H558" s="194"/>
      <c r="I558" s="194"/>
      <c r="J558" s="129"/>
    </row>
    <row r="559" ht="12.75" customHeight="1">
      <c r="A559" s="194"/>
      <c r="B559" s="93"/>
      <c r="C559" s="194"/>
      <c r="D559" s="220"/>
      <c r="E559" s="194"/>
      <c r="F559" s="194"/>
      <c r="G559" s="194"/>
      <c r="H559" s="194"/>
      <c r="I559" s="194"/>
      <c r="J559" s="129"/>
    </row>
    <row r="560" ht="12.75" customHeight="1">
      <c r="A560" s="194"/>
      <c r="B560" s="93"/>
      <c r="C560" s="194"/>
      <c r="D560" s="220"/>
      <c r="E560" s="194"/>
      <c r="F560" s="194"/>
      <c r="G560" s="194"/>
      <c r="H560" s="194"/>
      <c r="I560" s="194"/>
      <c r="J560" s="129"/>
    </row>
    <row r="561" ht="12.75" customHeight="1">
      <c r="A561" s="194"/>
      <c r="B561" s="93"/>
      <c r="C561" s="194"/>
      <c r="D561" s="220"/>
      <c r="E561" s="194"/>
      <c r="F561" s="194"/>
      <c r="G561" s="194"/>
      <c r="H561" s="194"/>
      <c r="I561" s="194"/>
      <c r="J561" s="129"/>
    </row>
    <row r="562" ht="12.75" customHeight="1">
      <c r="A562" s="194"/>
      <c r="B562" s="93"/>
      <c r="C562" s="194"/>
      <c r="D562" s="220"/>
      <c r="E562" s="194"/>
      <c r="F562" s="194"/>
      <c r="G562" s="194"/>
      <c r="H562" s="194"/>
      <c r="I562" s="194"/>
      <c r="J562" s="129"/>
    </row>
    <row r="563" ht="12.75" customHeight="1">
      <c r="A563" s="194"/>
      <c r="B563" s="93"/>
      <c r="C563" s="194"/>
      <c r="D563" s="220"/>
      <c r="E563" s="194"/>
      <c r="F563" s="194"/>
      <c r="G563" s="194"/>
      <c r="H563" s="194"/>
      <c r="I563" s="194"/>
      <c r="J563" s="129"/>
    </row>
    <row r="564" ht="12.75" customHeight="1">
      <c r="A564" s="194"/>
      <c r="B564" s="93"/>
      <c r="C564" s="194"/>
      <c r="D564" s="220"/>
      <c r="E564" s="194"/>
      <c r="F564" s="194"/>
      <c r="G564" s="194"/>
      <c r="H564" s="194"/>
      <c r="I564" s="194"/>
      <c r="J564" s="129"/>
    </row>
    <row r="565" ht="12.75" customHeight="1">
      <c r="A565" s="194"/>
      <c r="B565" s="93"/>
      <c r="C565" s="194"/>
      <c r="D565" s="220"/>
      <c r="E565" s="194"/>
      <c r="F565" s="194"/>
      <c r="G565" s="194"/>
      <c r="H565" s="194"/>
      <c r="I565" s="194"/>
      <c r="J565" s="129"/>
    </row>
    <row r="566" ht="12.75" customHeight="1">
      <c r="A566" s="194"/>
      <c r="B566" s="93"/>
      <c r="C566" s="194"/>
      <c r="D566" s="220"/>
      <c r="E566" s="194"/>
      <c r="F566" s="194"/>
      <c r="G566" s="194"/>
      <c r="H566" s="194"/>
      <c r="I566" s="194"/>
      <c r="J566" s="129"/>
    </row>
    <row r="567" ht="12.75" customHeight="1">
      <c r="A567" s="194"/>
      <c r="B567" s="93"/>
      <c r="C567" s="194"/>
      <c r="D567" s="220"/>
      <c r="E567" s="194"/>
      <c r="F567" s="194"/>
      <c r="G567" s="194"/>
      <c r="H567" s="194"/>
      <c r="I567" s="194"/>
      <c r="J567" s="129"/>
    </row>
    <row r="568" ht="12.75" customHeight="1">
      <c r="A568" s="194"/>
      <c r="B568" s="93"/>
      <c r="C568" s="194"/>
      <c r="D568" s="220"/>
      <c r="E568" s="194"/>
      <c r="F568" s="194"/>
      <c r="G568" s="194"/>
      <c r="H568" s="194"/>
      <c r="I568" s="194"/>
      <c r="J568" s="129"/>
    </row>
    <row r="569" ht="12.75" customHeight="1">
      <c r="A569" s="194"/>
      <c r="B569" s="93"/>
      <c r="C569" s="194"/>
      <c r="D569" s="220"/>
      <c r="E569" s="194"/>
      <c r="F569" s="194"/>
      <c r="G569" s="194"/>
      <c r="H569" s="194"/>
      <c r="I569" s="194"/>
      <c r="J569" s="129"/>
    </row>
    <row r="570" ht="12.75" customHeight="1">
      <c r="A570" s="194"/>
      <c r="B570" s="93"/>
      <c r="C570" s="194"/>
      <c r="D570" s="220"/>
      <c r="E570" s="194"/>
      <c r="F570" s="194"/>
      <c r="G570" s="194"/>
      <c r="H570" s="194"/>
      <c r="I570" s="194"/>
      <c r="J570" s="129"/>
    </row>
    <row r="571" ht="12.75" customHeight="1">
      <c r="A571" s="194"/>
      <c r="B571" s="93"/>
      <c r="C571" s="194"/>
      <c r="D571" s="220"/>
      <c r="E571" s="194"/>
      <c r="F571" s="194"/>
      <c r="G571" s="194"/>
      <c r="H571" s="194"/>
      <c r="I571" s="194"/>
      <c r="J571" s="129"/>
    </row>
    <row r="572" ht="12.75" customHeight="1">
      <c r="A572" s="194"/>
      <c r="B572" s="93"/>
      <c r="C572" s="194"/>
      <c r="D572" s="220"/>
      <c r="E572" s="194"/>
      <c r="F572" s="194"/>
      <c r="G572" s="194"/>
      <c r="H572" s="194"/>
      <c r="I572" s="194"/>
      <c r="J572" s="129"/>
    </row>
    <row r="573" ht="12.75" customHeight="1">
      <c r="A573" s="194"/>
      <c r="B573" s="93"/>
      <c r="C573" s="194"/>
      <c r="D573" s="220"/>
      <c r="E573" s="194"/>
      <c r="F573" s="194"/>
      <c r="G573" s="194"/>
      <c r="H573" s="194"/>
      <c r="I573" s="194"/>
      <c r="J573" s="129"/>
    </row>
    <row r="574" ht="12.75" customHeight="1">
      <c r="A574" s="194"/>
      <c r="B574" s="93"/>
      <c r="C574" s="194"/>
      <c r="D574" s="220"/>
      <c r="E574" s="194"/>
      <c r="F574" s="194"/>
      <c r="G574" s="194"/>
      <c r="H574" s="194"/>
      <c r="I574" s="194"/>
      <c r="J574" s="129"/>
    </row>
    <row r="575" ht="12.75" customHeight="1">
      <c r="A575" s="194"/>
      <c r="B575" s="93"/>
      <c r="C575" s="194"/>
      <c r="D575" s="220"/>
      <c r="E575" s="194"/>
      <c r="F575" s="194"/>
      <c r="G575" s="194"/>
      <c r="H575" s="194"/>
      <c r="I575" s="194"/>
      <c r="J575" s="129"/>
    </row>
    <row r="576" ht="12.75" customHeight="1">
      <c r="A576" s="194"/>
      <c r="B576" s="93"/>
      <c r="C576" s="194"/>
      <c r="D576" s="220"/>
      <c r="E576" s="194"/>
      <c r="F576" s="194"/>
      <c r="G576" s="194"/>
      <c r="H576" s="194"/>
      <c r="I576" s="194"/>
      <c r="J576" s="129"/>
    </row>
    <row r="577" ht="12.75" customHeight="1">
      <c r="A577" s="194"/>
      <c r="B577" s="93"/>
      <c r="C577" s="194"/>
      <c r="D577" s="220"/>
      <c r="E577" s="194"/>
      <c r="F577" s="194"/>
      <c r="G577" s="194"/>
      <c r="H577" s="194"/>
      <c r="I577" s="194"/>
      <c r="J577" s="129"/>
    </row>
    <row r="578" ht="12.75" customHeight="1">
      <c r="A578" s="194"/>
      <c r="B578" s="93"/>
      <c r="C578" s="194"/>
      <c r="D578" s="220"/>
      <c r="E578" s="194"/>
      <c r="F578" s="194"/>
      <c r="G578" s="194"/>
      <c r="H578" s="194"/>
      <c r="I578" s="194"/>
      <c r="J578" s="129"/>
    </row>
    <row r="579" ht="12.75" customHeight="1">
      <c r="A579" s="194"/>
      <c r="B579" s="93"/>
      <c r="C579" s="194"/>
      <c r="D579" s="220"/>
      <c r="E579" s="194"/>
      <c r="F579" s="194"/>
      <c r="G579" s="194"/>
      <c r="H579" s="194"/>
      <c r="I579" s="194"/>
      <c r="J579" s="129"/>
    </row>
    <row r="580" ht="12.75" customHeight="1">
      <c r="A580" s="194"/>
      <c r="B580" s="93"/>
      <c r="C580" s="194"/>
      <c r="D580" s="220"/>
      <c r="E580" s="194"/>
      <c r="F580" s="194"/>
      <c r="G580" s="194"/>
      <c r="H580" s="194"/>
      <c r="I580" s="194"/>
      <c r="J580" s="129"/>
    </row>
    <row r="581" ht="12.75" customHeight="1">
      <c r="A581" s="194"/>
      <c r="B581" s="93"/>
      <c r="C581" s="194"/>
      <c r="D581" s="220"/>
      <c r="E581" s="194"/>
      <c r="F581" s="194"/>
      <c r="G581" s="194"/>
      <c r="H581" s="194"/>
      <c r="I581" s="194"/>
      <c r="J581" s="129"/>
    </row>
    <row r="582" ht="12.75" customHeight="1">
      <c r="A582" s="194"/>
      <c r="B582" s="93"/>
      <c r="C582" s="194"/>
      <c r="D582" s="220"/>
      <c r="E582" s="194"/>
      <c r="F582" s="194"/>
      <c r="G582" s="194"/>
      <c r="H582" s="194"/>
      <c r="I582" s="194"/>
      <c r="J582" s="129"/>
    </row>
    <row r="583" ht="12.75" customHeight="1">
      <c r="A583" s="194"/>
      <c r="B583" s="93"/>
      <c r="C583" s="194"/>
      <c r="D583" s="220"/>
      <c r="E583" s="194"/>
      <c r="F583" s="194"/>
      <c r="G583" s="194"/>
      <c r="H583" s="194"/>
      <c r="I583" s="194"/>
      <c r="J583" s="129"/>
    </row>
    <row r="584" ht="12.75" customHeight="1">
      <c r="A584" s="194"/>
      <c r="B584" s="93"/>
      <c r="C584" s="194"/>
      <c r="D584" s="220"/>
      <c r="E584" s="194"/>
      <c r="F584" s="194"/>
      <c r="G584" s="194"/>
      <c r="H584" s="194"/>
      <c r="I584" s="194"/>
      <c r="J584" s="129"/>
    </row>
    <row r="585" ht="12.75" customHeight="1">
      <c r="A585" s="194"/>
      <c r="B585" s="93"/>
      <c r="C585" s="194"/>
      <c r="D585" s="220"/>
      <c r="E585" s="194"/>
      <c r="F585" s="194"/>
      <c r="G585" s="194"/>
      <c r="H585" s="194"/>
      <c r="I585" s="194"/>
      <c r="J585" s="129"/>
    </row>
    <row r="586" ht="12.75" customHeight="1">
      <c r="A586" s="194"/>
      <c r="B586" s="93"/>
      <c r="C586" s="194"/>
      <c r="D586" s="220"/>
      <c r="E586" s="194"/>
      <c r="F586" s="194"/>
      <c r="G586" s="194"/>
      <c r="H586" s="194"/>
      <c r="I586" s="194"/>
      <c r="J586" s="129"/>
    </row>
    <row r="587" ht="12.75" customHeight="1">
      <c r="A587" s="194"/>
      <c r="B587" s="93"/>
      <c r="C587" s="194"/>
      <c r="D587" s="220"/>
      <c r="E587" s="194"/>
      <c r="F587" s="194"/>
      <c r="G587" s="194"/>
      <c r="H587" s="194"/>
      <c r="I587" s="194"/>
      <c r="J587" s="129"/>
    </row>
    <row r="588" ht="12.75" customHeight="1">
      <c r="A588" s="194"/>
      <c r="B588" s="93"/>
      <c r="C588" s="194"/>
      <c r="D588" s="220"/>
      <c r="E588" s="194"/>
      <c r="F588" s="194"/>
      <c r="G588" s="194"/>
      <c r="H588" s="194"/>
      <c r="I588" s="194"/>
      <c r="J588" s="129"/>
    </row>
    <row r="589" ht="12.75" customHeight="1">
      <c r="A589" s="194"/>
      <c r="B589" s="93"/>
      <c r="C589" s="194"/>
      <c r="D589" s="220"/>
      <c r="E589" s="194"/>
      <c r="F589" s="194"/>
      <c r="G589" s="194"/>
      <c r="H589" s="194"/>
      <c r="I589" s="194"/>
      <c r="J589" s="129"/>
    </row>
    <row r="590" ht="12.75" customHeight="1">
      <c r="A590" s="194"/>
      <c r="B590" s="93"/>
      <c r="C590" s="194"/>
      <c r="D590" s="220"/>
      <c r="E590" s="194"/>
      <c r="F590" s="194"/>
      <c r="G590" s="194"/>
      <c r="H590" s="194"/>
      <c r="I590" s="194"/>
      <c r="J590" s="129"/>
    </row>
    <row r="591" ht="12.75" customHeight="1">
      <c r="A591" s="194"/>
      <c r="B591" s="93"/>
      <c r="C591" s="194"/>
      <c r="D591" s="220"/>
      <c r="E591" s="194"/>
      <c r="F591" s="194"/>
      <c r="G591" s="194"/>
      <c r="H591" s="194"/>
      <c r="I591" s="194"/>
      <c r="J591" s="129"/>
    </row>
    <row r="592" ht="12.75" customHeight="1">
      <c r="A592" s="194"/>
      <c r="B592" s="93"/>
      <c r="C592" s="194"/>
      <c r="D592" s="220"/>
      <c r="E592" s="194"/>
      <c r="F592" s="194"/>
      <c r="G592" s="194"/>
      <c r="H592" s="194"/>
      <c r="I592" s="194"/>
      <c r="J592" s="129"/>
    </row>
    <row r="593" ht="12.75" customHeight="1">
      <c r="A593" s="194"/>
      <c r="B593" s="93"/>
      <c r="C593" s="194"/>
      <c r="D593" s="220"/>
      <c r="E593" s="194"/>
      <c r="F593" s="194"/>
      <c r="G593" s="194"/>
      <c r="H593" s="194"/>
      <c r="I593" s="194"/>
      <c r="J593" s="129"/>
    </row>
    <row r="594" ht="12.75" customHeight="1">
      <c r="A594" s="194"/>
      <c r="B594" s="93"/>
      <c r="C594" s="194"/>
      <c r="D594" s="220"/>
      <c r="E594" s="194"/>
      <c r="F594" s="194"/>
      <c r="G594" s="194"/>
      <c r="H594" s="194"/>
      <c r="I594" s="194"/>
      <c r="J594" s="129"/>
    </row>
    <row r="595" ht="12.75" customHeight="1">
      <c r="A595" s="194"/>
      <c r="B595" s="93"/>
      <c r="C595" s="194"/>
      <c r="D595" s="220"/>
      <c r="E595" s="194"/>
      <c r="F595" s="194"/>
      <c r="G595" s="194"/>
      <c r="H595" s="194"/>
      <c r="I595" s="194"/>
      <c r="J595" s="129"/>
    </row>
    <row r="596" ht="12.75" customHeight="1">
      <c r="A596" s="194"/>
      <c r="B596" s="93"/>
      <c r="C596" s="194"/>
      <c r="D596" s="220"/>
      <c r="E596" s="194"/>
      <c r="F596" s="194"/>
      <c r="G596" s="194"/>
      <c r="H596" s="194"/>
      <c r="I596" s="194"/>
      <c r="J596" s="129"/>
    </row>
    <row r="597" ht="12.75" customHeight="1">
      <c r="A597" s="194"/>
      <c r="B597" s="93"/>
      <c r="C597" s="194"/>
      <c r="D597" s="220"/>
      <c r="E597" s="194"/>
      <c r="F597" s="194"/>
      <c r="G597" s="194"/>
      <c r="H597" s="194"/>
      <c r="I597" s="194"/>
      <c r="J597" s="129"/>
    </row>
    <row r="598" ht="12.75" customHeight="1">
      <c r="A598" s="194"/>
      <c r="B598" s="93"/>
      <c r="C598" s="194"/>
      <c r="D598" s="220"/>
      <c r="E598" s="194"/>
      <c r="F598" s="194"/>
      <c r="G598" s="194"/>
      <c r="H598" s="194"/>
      <c r="I598" s="194"/>
      <c r="J598" s="129"/>
    </row>
    <row r="599" ht="12.75" customHeight="1">
      <c r="A599" s="194"/>
      <c r="B599" s="93"/>
      <c r="C599" s="194"/>
      <c r="D599" s="220"/>
      <c r="E599" s="194"/>
      <c r="F599" s="194"/>
      <c r="G599" s="194"/>
      <c r="H599" s="194"/>
      <c r="I599" s="194"/>
      <c r="J599" s="129"/>
    </row>
    <row r="600" ht="12.75" customHeight="1">
      <c r="A600" s="194"/>
      <c r="B600" s="93"/>
      <c r="C600" s="194"/>
      <c r="D600" s="220"/>
      <c r="E600" s="194"/>
      <c r="F600" s="194"/>
      <c r="G600" s="194"/>
      <c r="H600" s="194"/>
      <c r="I600" s="194"/>
      <c r="J600" s="129"/>
    </row>
    <row r="601" ht="12.75" customHeight="1">
      <c r="A601" s="194"/>
      <c r="B601" s="93"/>
      <c r="C601" s="194"/>
      <c r="D601" s="220"/>
      <c r="E601" s="194"/>
      <c r="F601" s="194"/>
      <c r="G601" s="194"/>
      <c r="H601" s="194"/>
      <c r="I601" s="194"/>
      <c r="J601" s="129"/>
    </row>
    <row r="602" ht="12.75" customHeight="1">
      <c r="A602" s="194"/>
      <c r="B602" s="93"/>
      <c r="C602" s="194"/>
      <c r="D602" s="220"/>
      <c r="E602" s="194"/>
      <c r="F602" s="194"/>
      <c r="G602" s="194"/>
      <c r="H602" s="194"/>
      <c r="I602" s="194"/>
      <c r="J602" s="129"/>
    </row>
    <row r="603" ht="12.75" customHeight="1">
      <c r="A603" s="194"/>
      <c r="B603" s="93"/>
      <c r="C603" s="194"/>
      <c r="D603" s="220"/>
      <c r="E603" s="194"/>
      <c r="F603" s="194"/>
      <c r="G603" s="194"/>
      <c r="H603" s="194"/>
      <c r="I603" s="194"/>
      <c r="J603" s="129"/>
    </row>
    <row r="604" ht="12.75" customHeight="1">
      <c r="A604" s="194"/>
      <c r="B604" s="93"/>
      <c r="C604" s="194"/>
      <c r="D604" s="220"/>
      <c r="E604" s="194"/>
      <c r="F604" s="194"/>
      <c r="G604" s="194"/>
      <c r="H604" s="194"/>
      <c r="I604" s="194"/>
      <c r="J604" s="129"/>
    </row>
    <row r="605" ht="12.75" customHeight="1">
      <c r="A605" s="194"/>
      <c r="B605" s="93"/>
      <c r="C605" s="194"/>
      <c r="D605" s="220"/>
      <c r="E605" s="194"/>
      <c r="F605" s="194"/>
      <c r="G605" s="194"/>
      <c r="H605" s="194"/>
      <c r="I605" s="194"/>
      <c r="J605" s="129"/>
    </row>
    <row r="606" ht="12.75" customHeight="1">
      <c r="A606" s="194"/>
      <c r="B606" s="93"/>
      <c r="C606" s="194"/>
      <c r="D606" s="220"/>
      <c r="E606" s="194"/>
      <c r="F606" s="194"/>
      <c r="G606" s="194"/>
      <c r="H606" s="194"/>
      <c r="I606" s="194"/>
      <c r="J606" s="129"/>
    </row>
    <row r="607" ht="12.75" customHeight="1">
      <c r="A607" s="194"/>
      <c r="B607" s="93"/>
      <c r="C607" s="194"/>
      <c r="D607" s="220"/>
      <c r="E607" s="194"/>
      <c r="F607" s="194"/>
      <c r="G607" s="194"/>
      <c r="H607" s="194"/>
      <c r="I607" s="194"/>
      <c r="J607" s="129"/>
    </row>
    <row r="608" ht="12.75" customHeight="1">
      <c r="A608" s="194"/>
      <c r="B608" s="93"/>
      <c r="C608" s="194"/>
      <c r="D608" s="220"/>
      <c r="E608" s="194"/>
      <c r="F608" s="194"/>
      <c r="G608" s="194"/>
      <c r="H608" s="194"/>
      <c r="I608" s="194"/>
      <c r="J608" s="129"/>
    </row>
    <row r="609" ht="12.75" customHeight="1">
      <c r="A609" s="194"/>
      <c r="B609" s="93"/>
      <c r="C609" s="194"/>
      <c r="D609" s="220"/>
      <c r="E609" s="194"/>
      <c r="F609" s="194"/>
      <c r="G609" s="194"/>
      <c r="H609" s="194"/>
      <c r="I609" s="194"/>
      <c r="J609" s="129"/>
    </row>
    <row r="610" ht="12.75" customHeight="1">
      <c r="A610" s="194"/>
      <c r="B610" s="93"/>
      <c r="C610" s="194"/>
      <c r="D610" s="220"/>
      <c r="E610" s="194"/>
      <c r="F610" s="194"/>
      <c r="G610" s="194"/>
      <c r="H610" s="194"/>
      <c r="I610" s="194"/>
      <c r="J610" s="129"/>
    </row>
    <row r="611" ht="12.75" customHeight="1">
      <c r="A611" s="194"/>
      <c r="B611" s="93"/>
      <c r="C611" s="194"/>
      <c r="D611" s="220"/>
      <c r="E611" s="194"/>
      <c r="F611" s="194"/>
      <c r="G611" s="194"/>
      <c r="H611" s="194"/>
      <c r="I611" s="194"/>
      <c r="J611" s="129"/>
    </row>
    <row r="612" ht="12.75" customHeight="1">
      <c r="A612" s="194"/>
      <c r="B612" s="93"/>
      <c r="C612" s="194"/>
      <c r="D612" s="220"/>
      <c r="E612" s="194"/>
      <c r="F612" s="194"/>
      <c r="G612" s="194"/>
      <c r="H612" s="194"/>
      <c r="I612" s="194"/>
      <c r="J612" s="129"/>
    </row>
    <row r="613" ht="12.75" customHeight="1">
      <c r="A613" s="194"/>
      <c r="B613" s="93"/>
      <c r="C613" s="194"/>
      <c r="D613" s="220"/>
      <c r="E613" s="194"/>
      <c r="F613" s="194"/>
      <c r="G613" s="194"/>
      <c r="H613" s="194"/>
      <c r="I613" s="194"/>
      <c r="J613" s="129"/>
    </row>
    <row r="614" ht="12.75" customHeight="1">
      <c r="A614" s="194"/>
      <c r="B614" s="93"/>
      <c r="C614" s="194"/>
      <c r="D614" s="220"/>
      <c r="E614" s="194"/>
      <c r="F614" s="194"/>
      <c r="G614" s="194"/>
      <c r="H614" s="194"/>
      <c r="I614" s="194"/>
      <c r="J614" s="129"/>
    </row>
    <row r="615" ht="12.75" customHeight="1">
      <c r="A615" s="194"/>
      <c r="B615" s="93"/>
      <c r="C615" s="194"/>
      <c r="D615" s="220"/>
      <c r="E615" s="194"/>
      <c r="F615" s="194"/>
      <c r="G615" s="194"/>
      <c r="H615" s="194"/>
      <c r="I615" s="194"/>
      <c r="J615" s="129"/>
    </row>
    <row r="616" ht="12.75" customHeight="1">
      <c r="A616" s="194"/>
      <c r="B616" s="93"/>
      <c r="C616" s="194"/>
      <c r="D616" s="220"/>
      <c r="E616" s="194"/>
      <c r="F616" s="194"/>
      <c r="G616" s="194"/>
      <c r="H616" s="194"/>
      <c r="I616" s="194"/>
      <c r="J616" s="129"/>
    </row>
    <row r="617" ht="12.75" customHeight="1">
      <c r="A617" s="194"/>
      <c r="B617" s="93"/>
      <c r="C617" s="194"/>
      <c r="D617" s="220"/>
      <c r="E617" s="194"/>
      <c r="F617" s="194"/>
      <c r="G617" s="194"/>
      <c r="H617" s="194"/>
      <c r="I617" s="194"/>
      <c r="J617" s="129"/>
    </row>
    <row r="618" ht="12.75" customHeight="1">
      <c r="A618" s="194"/>
      <c r="B618" s="93"/>
      <c r="C618" s="194"/>
      <c r="D618" s="220"/>
      <c r="E618" s="194"/>
      <c r="F618" s="194"/>
      <c r="G618" s="194"/>
      <c r="H618" s="194"/>
      <c r="I618" s="194"/>
      <c r="J618" s="129"/>
    </row>
    <row r="619" ht="12.75" customHeight="1">
      <c r="A619" s="194"/>
      <c r="B619" s="93"/>
      <c r="C619" s="194"/>
      <c r="D619" s="220"/>
      <c r="E619" s="194"/>
      <c r="F619" s="194"/>
      <c r="G619" s="194"/>
      <c r="H619" s="194"/>
      <c r="I619" s="194"/>
      <c r="J619" s="129"/>
    </row>
    <row r="620" ht="12.75" customHeight="1">
      <c r="A620" s="194"/>
      <c r="B620" s="93"/>
      <c r="C620" s="194"/>
      <c r="D620" s="220"/>
      <c r="E620" s="194"/>
      <c r="F620" s="194"/>
      <c r="G620" s="194"/>
      <c r="H620" s="194"/>
      <c r="I620" s="194"/>
      <c r="J620" s="129"/>
    </row>
    <row r="621" ht="12.75" customHeight="1">
      <c r="A621" s="194"/>
      <c r="B621" s="93"/>
      <c r="C621" s="194"/>
      <c r="D621" s="220"/>
      <c r="E621" s="194"/>
      <c r="F621" s="194"/>
      <c r="G621" s="194"/>
      <c r="H621" s="194"/>
      <c r="I621" s="194"/>
      <c r="J621" s="129"/>
    </row>
    <row r="622" ht="12.75" customHeight="1">
      <c r="A622" s="194"/>
      <c r="B622" s="93"/>
      <c r="C622" s="194"/>
      <c r="D622" s="220"/>
      <c r="E622" s="194"/>
      <c r="F622" s="194"/>
      <c r="G622" s="194"/>
      <c r="H622" s="194"/>
      <c r="I622" s="194"/>
      <c r="J622" s="129"/>
    </row>
    <row r="623" ht="12.75" customHeight="1">
      <c r="A623" s="194"/>
      <c r="B623" s="93"/>
      <c r="C623" s="194"/>
      <c r="D623" s="220"/>
      <c r="E623" s="194"/>
      <c r="F623" s="194"/>
      <c r="G623" s="194"/>
      <c r="H623" s="194"/>
      <c r="I623" s="194"/>
      <c r="J623" s="129"/>
    </row>
    <row r="624" ht="12.75" customHeight="1">
      <c r="A624" s="194"/>
      <c r="B624" s="93"/>
      <c r="C624" s="194"/>
      <c r="D624" s="220"/>
      <c r="E624" s="194"/>
      <c r="F624" s="194"/>
      <c r="G624" s="194"/>
      <c r="H624" s="194"/>
      <c r="I624" s="194"/>
      <c r="J624" s="129"/>
    </row>
    <row r="625" ht="12.75" customHeight="1">
      <c r="A625" s="194"/>
      <c r="B625" s="93"/>
      <c r="C625" s="194"/>
      <c r="D625" s="220"/>
      <c r="E625" s="194"/>
      <c r="F625" s="194"/>
      <c r="G625" s="194"/>
      <c r="H625" s="194"/>
      <c r="I625" s="194"/>
      <c r="J625" s="129"/>
    </row>
    <row r="626" ht="12.75" customHeight="1">
      <c r="A626" s="194"/>
      <c r="B626" s="93"/>
      <c r="C626" s="194"/>
      <c r="D626" s="220"/>
      <c r="E626" s="194"/>
      <c r="F626" s="194"/>
      <c r="G626" s="194"/>
      <c r="H626" s="194"/>
      <c r="I626" s="194"/>
      <c r="J626" s="129"/>
    </row>
    <row r="627" ht="12.75" customHeight="1">
      <c r="A627" s="194"/>
      <c r="B627" s="93"/>
      <c r="C627" s="194"/>
      <c r="D627" s="220"/>
      <c r="E627" s="194"/>
      <c r="F627" s="194"/>
      <c r="G627" s="194"/>
      <c r="H627" s="194"/>
      <c r="I627" s="194"/>
      <c r="J627" s="129"/>
    </row>
    <row r="628" ht="12.75" customHeight="1">
      <c r="A628" s="194"/>
      <c r="B628" s="93"/>
      <c r="C628" s="194"/>
      <c r="D628" s="220"/>
      <c r="E628" s="194"/>
      <c r="F628" s="194"/>
      <c r="G628" s="194"/>
      <c r="H628" s="194"/>
      <c r="I628" s="194"/>
      <c r="J628" s="129"/>
    </row>
    <row r="629" ht="12.75" customHeight="1">
      <c r="A629" s="194"/>
      <c r="B629" s="93"/>
      <c r="C629" s="194"/>
      <c r="D629" s="220"/>
      <c r="E629" s="194"/>
      <c r="F629" s="194"/>
      <c r="G629" s="194"/>
      <c r="H629" s="194"/>
      <c r="I629" s="194"/>
      <c r="J629" s="129"/>
    </row>
    <row r="630" ht="12.75" customHeight="1">
      <c r="A630" s="194"/>
      <c r="B630" s="93"/>
      <c r="C630" s="194"/>
      <c r="D630" s="220"/>
      <c r="E630" s="194"/>
      <c r="F630" s="194"/>
      <c r="G630" s="194"/>
      <c r="H630" s="194"/>
      <c r="I630" s="194"/>
      <c r="J630" s="129"/>
    </row>
    <row r="631" ht="12.75" customHeight="1">
      <c r="A631" s="194"/>
      <c r="B631" s="93"/>
      <c r="C631" s="194"/>
      <c r="D631" s="220"/>
      <c r="E631" s="194"/>
      <c r="F631" s="194"/>
      <c r="G631" s="194"/>
      <c r="H631" s="194"/>
      <c r="I631" s="194"/>
      <c r="J631" s="129"/>
    </row>
    <row r="632" ht="12.75" customHeight="1">
      <c r="A632" s="194"/>
      <c r="B632" s="93"/>
      <c r="C632" s="194"/>
      <c r="D632" s="220"/>
      <c r="E632" s="194"/>
      <c r="F632" s="194"/>
      <c r="G632" s="194"/>
      <c r="H632" s="194"/>
      <c r="I632" s="194"/>
      <c r="J632" s="129"/>
    </row>
    <row r="633" ht="12.75" customHeight="1">
      <c r="A633" s="194"/>
      <c r="B633" s="93"/>
      <c r="C633" s="194"/>
      <c r="D633" s="220"/>
      <c r="E633" s="194"/>
      <c r="F633" s="194"/>
      <c r="G633" s="194"/>
      <c r="H633" s="194"/>
      <c r="I633" s="194"/>
      <c r="J633" s="129"/>
    </row>
    <row r="634" ht="12.75" customHeight="1">
      <c r="A634" s="194"/>
      <c r="B634" s="93"/>
      <c r="C634" s="194"/>
      <c r="D634" s="220"/>
      <c r="E634" s="194"/>
      <c r="F634" s="194"/>
      <c r="G634" s="194"/>
      <c r="H634" s="194"/>
      <c r="I634" s="194"/>
      <c r="J634" s="129"/>
    </row>
    <row r="635" ht="12.75" customHeight="1">
      <c r="A635" s="194"/>
      <c r="B635" s="93"/>
      <c r="C635" s="194"/>
      <c r="D635" s="220"/>
      <c r="E635" s="194"/>
      <c r="F635" s="194"/>
      <c r="G635" s="194"/>
      <c r="H635" s="194"/>
      <c r="I635" s="194"/>
      <c r="J635" s="129"/>
    </row>
    <row r="636" ht="12.75" customHeight="1">
      <c r="A636" s="194"/>
      <c r="B636" s="93"/>
      <c r="C636" s="194"/>
      <c r="D636" s="220"/>
      <c r="E636" s="194"/>
      <c r="F636" s="194"/>
      <c r="G636" s="194"/>
      <c r="H636" s="194"/>
      <c r="I636" s="194"/>
      <c r="J636" s="129"/>
    </row>
    <row r="637" ht="12.75" customHeight="1">
      <c r="A637" s="194"/>
      <c r="B637" s="93"/>
      <c r="C637" s="194"/>
      <c r="D637" s="220"/>
      <c r="E637" s="194"/>
      <c r="F637" s="194"/>
      <c r="G637" s="194"/>
      <c r="H637" s="194"/>
      <c r="I637" s="194"/>
      <c r="J637" s="129"/>
    </row>
    <row r="638" ht="12.75" customHeight="1">
      <c r="A638" s="194"/>
      <c r="B638" s="93"/>
      <c r="C638" s="194"/>
      <c r="D638" s="220"/>
      <c r="E638" s="194"/>
      <c r="F638" s="194"/>
      <c r="G638" s="194"/>
      <c r="H638" s="194"/>
      <c r="I638" s="194"/>
      <c r="J638" s="129"/>
    </row>
    <row r="639" ht="12.75" customHeight="1">
      <c r="A639" s="194"/>
      <c r="B639" s="93"/>
      <c r="C639" s="194"/>
      <c r="D639" s="220"/>
      <c r="E639" s="194"/>
      <c r="F639" s="194"/>
      <c r="G639" s="194"/>
      <c r="H639" s="194"/>
      <c r="I639" s="194"/>
      <c r="J639" s="129"/>
    </row>
    <row r="640" ht="12.75" customHeight="1">
      <c r="A640" s="194"/>
      <c r="B640" s="93"/>
      <c r="C640" s="194"/>
      <c r="D640" s="220"/>
      <c r="E640" s="194"/>
      <c r="F640" s="194"/>
      <c r="G640" s="194"/>
      <c r="H640" s="194"/>
      <c r="I640" s="194"/>
      <c r="J640" s="129"/>
    </row>
    <row r="641" ht="12.75" customHeight="1">
      <c r="A641" s="194"/>
      <c r="B641" s="93"/>
      <c r="C641" s="194"/>
      <c r="D641" s="220"/>
      <c r="E641" s="194"/>
      <c r="F641" s="194"/>
      <c r="G641" s="194"/>
      <c r="H641" s="194"/>
      <c r="I641" s="194"/>
      <c r="J641" s="129"/>
    </row>
    <row r="642" ht="12.75" customHeight="1">
      <c r="A642" s="194"/>
      <c r="B642" s="93"/>
      <c r="C642" s="194"/>
      <c r="D642" s="220"/>
      <c r="E642" s="194"/>
      <c r="F642" s="194"/>
      <c r="G642" s="194"/>
      <c r="H642" s="194"/>
      <c r="I642" s="194"/>
      <c r="J642" s="129"/>
    </row>
    <row r="643" ht="12.75" customHeight="1">
      <c r="A643" s="194"/>
      <c r="B643" s="93"/>
      <c r="C643" s="194"/>
      <c r="D643" s="220"/>
      <c r="E643" s="194"/>
      <c r="F643" s="194"/>
      <c r="G643" s="194"/>
      <c r="H643" s="194"/>
      <c r="I643" s="194"/>
      <c r="J643" s="129"/>
    </row>
    <row r="644" ht="12.75" customHeight="1">
      <c r="A644" s="194"/>
      <c r="B644" s="93"/>
      <c r="C644" s="194"/>
      <c r="D644" s="220"/>
      <c r="E644" s="194"/>
      <c r="F644" s="194"/>
      <c r="G644" s="194"/>
      <c r="H644" s="194"/>
      <c r="I644" s="194"/>
      <c r="J644" s="129"/>
    </row>
    <row r="645" ht="12.75" customHeight="1">
      <c r="A645" s="194"/>
      <c r="B645" s="93"/>
      <c r="C645" s="194"/>
      <c r="D645" s="220"/>
      <c r="E645" s="194"/>
      <c r="F645" s="194"/>
      <c r="G645" s="194"/>
      <c r="H645" s="194"/>
      <c r="I645" s="194"/>
      <c r="J645" s="129"/>
    </row>
    <row r="646" ht="12.75" customHeight="1">
      <c r="A646" s="194"/>
      <c r="B646" s="93"/>
      <c r="C646" s="194"/>
      <c r="D646" s="220"/>
      <c r="E646" s="194"/>
      <c r="F646" s="194"/>
      <c r="G646" s="194"/>
      <c r="H646" s="194"/>
      <c r="I646" s="194"/>
      <c r="J646" s="129"/>
    </row>
    <row r="647" ht="12.75" customHeight="1">
      <c r="A647" s="194"/>
      <c r="B647" s="93"/>
      <c r="C647" s="194"/>
      <c r="D647" s="220"/>
      <c r="E647" s="194"/>
      <c r="F647" s="194"/>
      <c r="G647" s="194"/>
      <c r="H647" s="194"/>
      <c r="I647" s="194"/>
      <c r="J647" s="129"/>
    </row>
    <row r="648" ht="12.75" customHeight="1">
      <c r="A648" s="194"/>
      <c r="B648" s="93"/>
      <c r="C648" s="194"/>
      <c r="D648" s="220"/>
      <c r="E648" s="194"/>
      <c r="F648" s="194"/>
      <c r="G648" s="194"/>
      <c r="H648" s="194"/>
      <c r="I648" s="194"/>
      <c r="J648" s="129"/>
    </row>
    <row r="649" ht="12.75" customHeight="1">
      <c r="A649" s="194"/>
      <c r="B649" s="93"/>
      <c r="C649" s="194"/>
      <c r="D649" s="220"/>
      <c r="E649" s="194"/>
      <c r="F649" s="194"/>
      <c r="G649" s="194"/>
      <c r="H649" s="194"/>
      <c r="I649" s="194"/>
      <c r="J649" s="129"/>
    </row>
    <row r="650" ht="12.75" customHeight="1">
      <c r="A650" s="194"/>
      <c r="B650" s="93"/>
      <c r="C650" s="194"/>
      <c r="D650" s="220"/>
      <c r="E650" s="194"/>
      <c r="F650" s="194"/>
      <c r="G650" s="194"/>
      <c r="H650" s="194"/>
      <c r="I650" s="194"/>
      <c r="J650" s="129"/>
    </row>
    <row r="651" ht="12.75" customHeight="1">
      <c r="A651" s="194"/>
      <c r="B651" s="93"/>
      <c r="C651" s="194"/>
      <c r="D651" s="220"/>
      <c r="E651" s="194"/>
      <c r="F651" s="194"/>
      <c r="G651" s="194"/>
      <c r="H651" s="194"/>
      <c r="I651" s="194"/>
      <c r="J651" s="129"/>
    </row>
    <row r="652" ht="12.75" customHeight="1">
      <c r="A652" s="194"/>
      <c r="B652" s="93"/>
      <c r="C652" s="194"/>
      <c r="D652" s="220"/>
      <c r="E652" s="194"/>
      <c r="F652" s="194"/>
      <c r="G652" s="194"/>
      <c r="H652" s="194"/>
      <c r="I652" s="194"/>
      <c r="J652" s="129"/>
    </row>
    <row r="653" ht="12.75" customHeight="1">
      <c r="A653" s="194"/>
      <c r="B653" s="93"/>
      <c r="C653" s="194"/>
      <c r="D653" s="220"/>
      <c r="E653" s="194"/>
      <c r="F653" s="194"/>
      <c r="G653" s="194"/>
      <c r="H653" s="194"/>
      <c r="I653" s="194"/>
      <c r="J653" s="129"/>
    </row>
    <row r="654" ht="12.75" customHeight="1">
      <c r="A654" s="194"/>
      <c r="B654" s="93"/>
      <c r="C654" s="194"/>
      <c r="D654" s="220"/>
      <c r="E654" s="194"/>
      <c r="F654" s="194"/>
      <c r="G654" s="194"/>
      <c r="H654" s="194"/>
      <c r="I654" s="194"/>
      <c r="J654" s="129"/>
    </row>
    <row r="655" ht="12.75" customHeight="1">
      <c r="A655" s="194"/>
      <c r="B655" s="93"/>
      <c r="C655" s="194"/>
      <c r="D655" s="220"/>
      <c r="E655" s="194"/>
      <c r="F655" s="194"/>
      <c r="G655" s="194"/>
      <c r="H655" s="194"/>
      <c r="I655" s="194"/>
      <c r="J655" s="129"/>
    </row>
    <row r="656" ht="12.75" customHeight="1">
      <c r="A656" s="194"/>
      <c r="B656" s="93"/>
      <c r="C656" s="194"/>
      <c r="D656" s="220"/>
      <c r="E656" s="194"/>
      <c r="F656" s="194"/>
      <c r="G656" s="194"/>
      <c r="H656" s="194"/>
      <c r="I656" s="194"/>
      <c r="J656" s="129"/>
    </row>
    <row r="657" ht="12.75" customHeight="1">
      <c r="A657" s="194"/>
      <c r="B657" s="93"/>
      <c r="C657" s="194"/>
      <c r="D657" s="220"/>
      <c r="E657" s="194"/>
      <c r="F657" s="194"/>
      <c r="G657" s="194"/>
      <c r="H657" s="194"/>
      <c r="I657" s="194"/>
      <c r="J657" s="129"/>
    </row>
    <row r="658" ht="12.75" customHeight="1">
      <c r="A658" s="194"/>
      <c r="B658" s="93"/>
      <c r="C658" s="194"/>
      <c r="D658" s="220"/>
      <c r="E658" s="194"/>
      <c r="F658" s="194"/>
      <c r="G658" s="194"/>
      <c r="H658" s="194"/>
      <c r="I658" s="194"/>
      <c r="J658" s="129"/>
    </row>
    <row r="659" ht="12.75" customHeight="1">
      <c r="A659" s="194"/>
      <c r="B659" s="93"/>
      <c r="C659" s="194"/>
      <c r="D659" s="220"/>
      <c r="E659" s="194"/>
      <c r="F659" s="194"/>
      <c r="G659" s="194"/>
      <c r="H659" s="194"/>
      <c r="I659" s="194"/>
      <c r="J659" s="129"/>
    </row>
    <row r="660" ht="12.75" customHeight="1">
      <c r="A660" s="194"/>
      <c r="B660" s="93"/>
      <c r="C660" s="194"/>
      <c r="D660" s="220"/>
      <c r="E660" s="194"/>
      <c r="F660" s="194"/>
      <c r="G660" s="194"/>
      <c r="H660" s="194"/>
      <c r="I660" s="194"/>
      <c r="J660" s="129"/>
    </row>
    <row r="661" ht="12.75" customHeight="1">
      <c r="A661" s="194"/>
      <c r="B661" s="93"/>
      <c r="C661" s="194"/>
      <c r="D661" s="220"/>
      <c r="E661" s="194"/>
      <c r="F661" s="194"/>
      <c r="G661" s="194"/>
      <c r="H661" s="194"/>
      <c r="I661" s="194"/>
      <c r="J661" s="129"/>
    </row>
    <row r="662" ht="12.75" customHeight="1">
      <c r="A662" s="194"/>
      <c r="B662" s="93"/>
      <c r="C662" s="194"/>
      <c r="D662" s="220"/>
      <c r="E662" s="194"/>
      <c r="F662" s="194"/>
      <c r="G662" s="194"/>
      <c r="H662" s="194"/>
      <c r="I662" s="194"/>
      <c r="J662" s="129"/>
    </row>
    <row r="663" ht="12.75" customHeight="1">
      <c r="A663" s="194"/>
      <c r="B663" s="93"/>
      <c r="C663" s="194"/>
      <c r="D663" s="220"/>
      <c r="E663" s="194"/>
      <c r="F663" s="194"/>
      <c r="G663" s="194"/>
      <c r="H663" s="194"/>
      <c r="I663" s="194"/>
      <c r="J663" s="129"/>
    </row>
    <row r="664" ht="12.75" customHeight="1">
      <c r="A664" s="194"/>
      <c r="B664" s="93"/>
      <c r="C664" s="194"/>
      <c r="D664" s="220"/>
      <c r="E664" s="194"/>
      <c r="F664" s="194"/>
      <c r="G664" s="194"/>
      <c r="H664" s="194"/>
      <c r="I664" s="194"/>
      <c r="J664" s="129"/>
    </row>
    <row r="665" ht="12.75" customHeight="1">
      <c r="A665" s="194"/>
      <c r="B665" s="93"/>
      <c r="C665" s="194"/>
      <c r="D665" s="220"/>
      <c r="E665" s="194"/>
      <c r="F665" s="194"/>
      <c r="G665" s="194"/>
      <c r="H665" s="194"/>
      <c r="I665" s="194"/>
      <c r="J665" s="129"/>
    </row>
    <row r="666" ht="12.75" customHeight="1">
      <c r="A666" s="194"/>
      <c r="B666" s="93"/>
      <c r="C666" s="194"/>
      <c r="D666" s="220"/>
      <c r="E666" s="194"/>
      <c r="F666" s="194"/>
      <c r="G666" s="194"/>
      <c r="H666" s="194"/>
      <c r="I666" s="194"/>
      <c r="J666" s="129"/>
    </row>
    <row r="667" ht="12.75" customHeight="1">
      <c r="A667" s="194"/>
      <c r="B667" s="93"/>
      <c r="C667" s="194"/>
      <c r="D667" s="220"/>
      <c r="E667" s="194"/>
      <c r="F667" s="194"/>
      <c r="G667" s="194"/>
      <c r="H667" s="194"/>
      <c r="I667" s="194"/>
      <c r="J667" s="129"/>
    </row>
    <row r="668" ht="12.75" customHeight="1">
      <c r="A668" s="194"/>
      <c r="B668" s="93"/>
      <c r="C668" s="194"/>
      <c r="D668" s="220"/>
      <c r="E668" s="194"/>
      <c r="F668" s="194"/>
      <c r="G668" s="194"/>
      <c r="H668" s="194"/>
      <c r="I668" s="194"/>
      <c r="J668" s="129"/>
    </row>
    <row r="669" ht="12.75" customHeight="1">
      <c r="A669" s="194"/>
      <c r="B669" s="93"/>
      <c r="C669" s="194"/>
      <c r="D669" s="220"/>
      <c r="E669" s="194"/>
      <c r="F669" s="194"/>
      <c r="G669" s="194"/>
      <c r="H669" s="194"/>
      <c r="I669" s="194"/>
      <c r="J669" s="129"/>
    </row>
    <row r="670" ht="12.75" customHeight="1">
      <c r="A670" s="194"/>
      <c r="B670" s="93"/>
      <c r="C670" s="194"/>
      <c r="D670" s="220"/>
      <c r="E670" s="194"/>
      <c r="F670" s="194"/>
      <c r="G670" s="194"/>
      <c r="H670" s="194"/>
      <c r="I670" s="194"/>
      <c r="J670" s="129"/>
    </row>
    <row r="671" ht="12.75" customHeight="1">
      <c r="A671" s="194"/>
      <c r="B671" s="93"/>
      <c r="C671" s="194"/>
      <c r="D671" s="220"/>
      <c r="E671" s="194"/>
      <c r="F671" s="194"/>
      <c r="G671" s="194"/>
      <c r="H671" s="194"/>
      <c r="I671" s="194"/>
      <c r="J671" s="129"/>
    </row>
    <row r="672" ht="12.75" customHeight="1">
      <c r="A672" s="194"/>
      <c r="B672" s="93"/>
      <c r="C672" s="194"/>
      <c r="D672" s="220"/>
      <c r="E672" s="194"/>
      <c r="F672" s="194"/>
      <c r="G672" s="194"/>
      <c r="H672" s="194"/>
      <c r="I672" s="194"/>
      <c r="J672" s="129"/>
    </row>
    <row r="673" ht="12.75" customHeight="1">
      <c r="A673" s="194"/>
      <c r="B673" s="93"/>
      <c r="C673" s="194"/>
      <c r="D673" s="220"/>
      <c r="E673" s="194"/>
      <c r="F673" s="194"/>
      <c r="G673" s="194"/>
      <c r="H673" s="194"/>
      <c r="I673" s="194"/>
      <c r="J673" s="129"/>
    </row>
    <row r="674" ht="12.75" customHeight="1">
      <c r="A674" s="194"/>
      <c r="B674" s="93"/>
      <c r="C674" s="194"/>
      <c r="D674" s="220"/>
      <c r="E674" s="194"/>
      <c r="F674" s="194"/>
      <c r="G674" s="194"/>
      <c r="H674" s="194"/>
      <c r="I674" s="194"/>
      <c r="J674" s="129"/>
    </row>
    <row r="675" ht="12.75" customHeight="1">
      <c r="A675" s="194"/>
      <c r="B675" s="93"/>
      <c r="C675" s="194"/>
      <c r="D675" s="220"/>
      <c r="E675" s="194"/>
      <c r="F675" s="194"/>
      <c r="G675" s="194"/>
      <c r="H675" s="194"/>
      <c r="I675" s="194"/>
      <c r="J675" s="129"/>
    </row>
    <row r="676" ht="12.75" customHeight="1">
      <c r="A676" s="194"/>
      <c r="B676" s="93"/>
      <c r="C676" s="194"/>
      <c r="D676" s="220"/>
      <c r="E676" s="194"/>
      <c r="F676" s="194"/>
      <c r="G676" s="194"/>
      <c r="H676" s="194"/>
      <c r="I676" s="194"/>
      <c r="J676" s="129"/>
    </row>
    <row r="677" ht="12.75" customHeight="1">
      <c r="A677" s="194"/>
      <c r="B677" s="93"/>
      <c r="C677" s="194"/>
      <c r="D677" s="220"/>
      <c r="E677" s="194"/>
      <c r="F677" s="194"/>
      <c r="G677" s="194"/>
      <c r="H677" s="194"/>
      <c r="I677" s="194"/>
      <c r="J677" s="129"/>
    </row>
    <row r="678" ht="12.75" customHeight="1">
      <c r="A678" s="194"/>
      <c r="B678" s="93"/>
      <c r="C678" s="194"/>
      <c r="D678" s="220"/>
      <c r="E678" s="194"/>
      <c r="F678" s="194"/>
      <c r="G678" s="194"/>
      <c r="H678" s="194"/>
      <c r="I678" s="194"/>
      <c r="J678" s="129"/>
    </row>
    <row r="679" ht="12.75" customHeight="1">
      <c r="A679" s="194"/>
      <c r="B679" s="93"/>
      <c r="C679" s="194"/>
      <c r="D679" s="220"/>
      <c r="E679" s="194"/>
      <c r="F679" s="194"/>
      <c r="G679" s="194"/>
      <c r="H679" s="194"/>
      <c r="I679" s="194"/>
      <c r="J679" s="129"/>
    </row>
    <row r="680" ht="12.75" customHeight="1">
      <c r="A680" s="194"/>
      <c r="B680" s="93"/>
      <c r="C680" s="194"/>
      <c r="D680" s="220"/>
      <c r="E680" s="194"/>
      <c r="F680" s="194"/>
      <c r="G680" s="194"/>
      <c r="H680" s="194"/>
      <c r="I680" s="194"/>
      <c r="J680" s="129"/>
    </row>
    <row r="681" ht="12.75" customHeight="1">
      <c r="A681" s="194"/>
      <c r="B681" s="93"/>
      <c r="C681" s="194"/>
      <c r="D681" s="220"/>
      <c r="E681" s="194"/>
      <c r="F681" s="194"/>
      <c r="G681" s="194"/>
      <c r="H681" s="194"/>
      <c r="I681" s="194"/>
      <c r="J681" s="129"/>
    </row>
    <row r="682" ht="12.75" customHeight="1">
      <c r="A682" s="194"/>
      <c r="B682" s="93"/>
      <c r="C682" s="194"/>
      <c r="D682" s="220"/>
      <c r="E682" s="194"/>
      <c r="F682" s="194"/>
      <c r="G682" s="194"/>
      <c r="H682" s="194"/>
      <c r="I682" s="194"/>
      <c r="J682" s="129"/>
    </row>
    <row r="683" ht="12.75" customHeight="1">
      <c r="A683" s="194"/>
      <c r="B683" s="93"/>
      <c r="C683" s="194"/>
      <c r="D683" s="220"/>
      <c r="E683" s="194"/>
      <c r="F683" s="194"/>
      <c r="G683" s="194"/>
      <c r="H683" s="194"/>
      <c r="I683" s="194"/>
      <c r="J683" s="129"/>
    </row>
    <row r="684" ht="12.75" customHeight="1">
      <c r="A684" s="194"/>
      <c r="B684" s="93"/>
      <c r="C684" s="194"/>
      <c r="D684" s="220"/>
      <c r="E684" s="194"/>
      <c r="F684" s="194"/>
      <c r="G684" s="194"/>
      <c r="H684" s="194"/>
      <c r="I684" s="194"/>
      <c r="J684" s="129"/>
    </row>
    <row r="685" ht="12.75" customHeight="1">
      <c r="A685" s="194"/>
      <c r="B685" s="93"/>
      <c r="C685" s="194"/>
      <c r="D685" s="220"/>
      <c r="E685" s="194"/>
      <c r="F685" s="194"/>
      <c r="G685" s="194"/>
      <c r="H685" s="194"/>
      <c r="I685" s="194"/>
      <c r="J685" s="129"/>
    </row>
    <row r="686" ht="12.75" customHeight="1">
      <c r="A686" s="194"/>
      <c r="B686" s="93"/>
      <c r="C686" s="194"/>
      <c r="D686" s="220"/>
      <c r="E686" s="194"/>
      <c r="F686" s="194"/>
      <c r="G686" s="194"/>
      <c r="H686" s="194"/>
      <c r="I686" s="194"/>
      <c r="J686" s="129"/>
    </row>
    <row r="687" ht="12.75" customHeight="1">
      <c r="A687" s="194"/>
      <c r="B687" s="93"/>
      <c r="C687" s="194"/>
      <c r="D687" s="220"/>
      <c r="E687" s="194"/>
      <c r="F687" s="194"/>
      <c r="G687" s="194"/>
      <c r="H687" s="194"/>
      <c r="I687" s="194"/>
      <c r="J687" s="129"/>
    </row>
    <row r="688" ht="12.75" customHeight="1">
      <c r="A688" s="194"/>
      <c r="B688" s="93"/>
      <c r="C688" s="194"/>
      <c r="D688" s="220"/>
      <c r="E688" s="194"/>
      <c r="F688" s="194"/>
      <c r="G688" s="194"/>
      <c r="H688" s="194"/>
      <c r="I688" s="194"/>
      <c r="J688" s="129"/>
    </row>
    <row r="689" ht="12.75" customHeight="1">
      <c r="A689" s="194"/>
      <c r="B689" s="93"/>
      <c r="C689" s="194"/>
      <c r="D689" s="220"/>
      <c r="E689" s="194"/>
      <c r="F689" s="194"/>
      <c r="G689" s="194"/>
      <c r="H689" s="194"/>
      <c r="I689" s="194"/>
      <c r="J689" s="129"/>
    </row>
    <row r="690" ht="12.75" customHeight="1">
      <c r="A690" s="194"/>
      <c r="B690" s="93"/>
      <c r="C690" s="194"/>
      <c r="D690" s="220"/>
      <c r="E690" s="194"/>
      <c r="F690" s="194"/>
      <c r="G690" s="194"/>
      <c r="H690" s="194"/>
      <c r="I690" s="194"/>
      <c r="J690" s="129"/>
    </row>
    <row r="691" ht="12.75" customHeight="1">
      <c r="A691" s="194"/>
      <c r="B691" s="93"/>
      <c r="C691" s="194"/>
      <c r="D691" s="220"/>
      <c r="E691" s="194"/>
      <c r="F691" s="194"/>
      <c r="G691" s="194"/>
      <c r="H691" s="194"/>
      <c r="I691" s="194"/>
      <c r="J691" s="129"/>
    </row>
    <row r="692" ht="12.75" customHeight="1">
      <c r="A692" s="194"/>
      <c r="B692" s="93"/>
      <c r="C692" s="194"/>
      <c r="D692" s="220"/>
      <c r="E692" s="194"/>
      <c r="F692" s="194"/>
      <c r="G692" s="194"/>
      <c r="H692" s="194"/>
      <c r="I692" s="194"/>
      <c r="J692" s="129"/>
    </row>
    <row r="693" ht="12.75" customHeight="1">
      <c r="A693" s="194"/>
      <c r="B693" s="93"/>
      <c r="C693" s="194"/>
      <c r="D693" s="220"/>
      <c r="E693" s="194"/>
      <c r="F693" s="194"/>
      <c r="G693" s="194"/>
      <c r="H693" s="194"/>
      <c r="I693" s="194"/>
      <c r="J693" s="129"/>
    </row>
    <row r="694" ht="12.75" customHeight="1">
      <c r="A694" s="194"/>
      <c r="B694" s="93"/>
      <c r="C694" s="194"/>
      <c r="D694" s="220"/>
      <c r="E694" s="194"/>
      <c r="F694" s="194"/>
      <c r="G694" s="194"/>
      <c r="H694" s="194"/>
      <c r="I694" s="194"/>
      <c r="J694" s="129"/>
    </row>
    <row r="695" ht="12.75" customHeight="1">
      <c r="A695" s="194"/>
      <c r="B695" s="93"/>
      <c r="C695" s="194"/>
      <c r="D695" s="220"/>
      <c r="E695" s="194"/>
      <c r="F695" s="194"/>
      <c r="G695" s="194"/>
      <c r="H695" s="194"/>
      <c r="I695" s="194"/>
      <c r="J695" s="129"/>
    </row>
    <row r="696" ht="12.75" customHeight="1">
      <c r="A696" s="194"/>
      <c r="B696" s="93"/>
      <c r="C696" s="194"/>
      <c r="D696" s="220"/>
      <c r="E696" s="194"/>
      <c r="F696" s="194"/>
      <c r="G696" s="194"/>
      <c r="H696" s="194"/>
      <c r="I696" s="194"/>
      <c r="J696" s="129"/>
    </row>
    <row r="697" ht="12.75" customHeight="1">
      <c r="A697" s="194"/>
      <c r="B697" s="93"/>
      <c r="C697" s="194"/>
      <c r="D697" s="220"/>
      <c r="E697" s="194"/>
      <c r="F697" s="194"/>
      <c r="G697" s="194"/>
      <c r="H697" s="194"/>
      <c r="I697" s="194"/>
      <c r="J697" s="129"/>
    </row>
    <row r="698" ht="12.75" customHeight="1">
      <c r="A698" s="194"/>
      <c r="B698" s="93"/>
      <c r="C698" s="194"/>
      <c r="D698" s="220"/>
      <c r="E698" s="194"/>
      <c r="F698" s="194"/>
      <c r="G698" s="194"/>
      <c r="H698" s="194"/>
      <c r="I698" s="194"/>
      <c r="J698" s="129"/>
    </row>
    <row r="699" ht="12.75" customHeight="1">
      <c r="A699" s="194"/>
      <c r="B699" s="93"/>
      <c r="C699" s="194"/>
      <c r="D699" s="220"/>
      <c r="E699" s="194"/>
      <c r="F699" s="194"/>
      <c r="G699" s="194"/>
      <c r="H699" s="194"/>
      <c r="I699" s="194"/>
      <c r="J699" s="129"/>
    </row>
    <row r="700" ht="12.75" customHeight="1">
      <c r="A700" s="194"/>
      <c r="B700" s="93"/>
      <c r="C700" s="194"/>
      <c r="D700" s="220"/>
      <c r="E700" s="194"/>
      <c r="F700" s="194"/>
      <c r="G700" s="194"/>
      <c r="H700" s="194"/>
      <c r="I700" s="194"/>
      <c r="J700" s="129"/>
    </row>
    <row r="701" ht="12.75" customHeight="1">
      <c r="A701" s="194"/>
      <c r="B701" s="93"/>
      <c r="C701" s="194"/>
      <c r="D701" s="220"/>
      <c r="E701" s="194"/>
      <c r="F701" s="194"/>
      <c r="G701" s="194"/>
      <c r="H701" s="194"/>
      <c r="I701" s="194"/>
      <c r="J701" s="129"/>
    </row>
    <row r="702" ht="12.75" customHeight="1">
      <c r="A702" s="194"/>
      <c r="B702" s="93"/>
      <c r="C702" s="194"/>
      <c r="D702" s="220"/>
      <c r="E702" s="194"/>
      <c r="F702" s="194"/>
      <c r="G702" s="194"/>
      <c r="H702" s="194"/>
      <c r="I702" s="194"/>
      <c r="J702" s="129"/>
    </row>
    <row r="703" ht="12.75" customHeight="1">
      <c r="A703" s="194"/>
      <c r="B703" s="93"/>
      <c r="C703" s="194"/>
      <c r="D703" s="220"/>
      <c r="E703" s="194"/>
      <c r="F703" s="194"/>
      <c r="G703" s="194"/>
      <c r="H703" s="194"/>
      <c r="I703" s="194"/>
      <c r="J703" s="129"/>
    </row>
    <row r="704" ht="12.75" customHeight="1">
      <c r="A704" s="194"/>
      <c r="B704" s="93"/>
      <c r="C704" s="194"/>
      <c r="D704" s="220"/>
      <c r="E704" s="194"/>
      <c r="F704" s="194"/>
      <c r="G704" s="194"/>
      <c r="H704" s="194"/>
      <c r="I704" s="194"/>
      <c r="J704" s="129"/>
    </row>
    <row r="705" ht="12.75" customHeight="1">
      <c r="A705" s="194"/>
      <c r="B705" s="93"/>
      <c r="C705" s="194"/>
      <c r="D705" s="220"/>
      <c r="E705" s="194"/>
      <c r="F705" s="194"/>
      <c r="G705" s="194"/>
      <c r="H705" s="194"/>
      <c r="I705" s="194"/>
      <c r="J705" s="129"/>
    </row>
    <row r="706" ht="12.75" customHeight="1">
      <c r="A706" s="194"/>
      <c r="B706" s="93"/>
      <c r="C706" s="194"/>
      <c r="D706" s="220"/>
      <c r="E706" s="194"/>
      <c r="F706" s="194"/>
      <c r="G706" s="194"/>
      <c r="H706" s="194"/>
      <c r="I706" s="194"/>
      <c r="J706" s="129"/>
    </row>
    <row r="707" ht="12.75" customHeight="1">
      <c r="A707" s="194"/>
      <c r="B707" s="93"/>
      <c r="C707" s="194"/>
      <c r="D707" s="220"/>
      <c r="E707" s="194"/>
      <c r="F707" s="194"/>
      <c r="G707" s="194"/>
      <c r="H707" s="194"/>
      <c r="I707" s="194"/>
      <c r="J707" s="129"/>
    </row>
    <row r="708" ht="12.75" customHeight="1">
      <c r="A708" s="194"/>
      <c r="B708" s="93"/>
      <c r="C708" s="194"/>
      <c r="D708" s="220"/>
      <c r="E708" s="194"/>
      <c r="F708" s="194"/>
      <c r="G708" s="194"/>
      <c r="H708" s="194"/>
      <c r="I708" s="194"/>
      <c r="J708" s="129"/>
    </row>
    <row r="709" ht="12.75" customHeight="1">
      <c r="A709" s="194"/>
      <c r="B709" s="93"/>
      <c r="C709" s="194"/>
      <c r="D709" s="220"/>
      <c r="E709" s="194"/>
      <c r="F709" s="194"/>
      <c r="G709" s="194"/>
      <c r="H709" s="194"/>
      <c r="I709" s="194"/>
      <c r="J709" s="129"/>
    </row>
    <row r="710" ht="12.75" customHeight="1">
      <c r="A710" s="194"/>
      <c r="B710" s="93"/>
      <c r="C710" s="194"/>
      <c r="D710" s="220"/>
      <c r="E710" s="194"/>
      <c r="F710" s="194"/>
      <c r="G710" s="194"/>
      <c r="H710" s="194"/>
      <c r="I710" s="194"/>
      <c r="J710" s="129"/>
    </row>
    <row r="711" ht="12.75" customHeight="1">
      <c r="A711" s="194"/>
      <c r="B711" s="93"/>
      <c r="C711" s="194"/>
      <c r="D711" s="220"/>
      <c r="E711" s="194"/>
      <c r="F711" s="194"/>
      <c r="G711" s="194"/>
      <c r="H711" s="194"/>
      <c r="I711" s="194"/>
      <c r="J711" s="129"/>
    </row>
    <row r="712" ht="12.75" customHeight="1">
      <c r="A712" s="194"/>
      <c r="B712" s="93"/>
      <c r="C712" s="194"/>
      <c r="D712" s="220"/>
      <c r="E712" s="194"/>
      <c r="F712" s="194"/>
      <c r="G712" s="194"/>
      <c r="H712" s="194"/>
      <c r="I712" s="194"/>
      <c r="J712" s="129"/>
    </row>
    <row r="713" ht="12.75" customHeight="1">
      <c r="A713" s="194"/>
      <c r="B713" s="93"/>
      <c r="C713" s="194"/>
      <c r="D713" s="220"/>
      <c r="E713" s="194"/>
      <c r="F713" s="194"/>
      <c r="G713" s="194"/>
      <c r="H713" s="194"/>
      <c r="I713" s="194"/>
      <c r="J713" s="129"/>
    </row>
    <row r="714" ht="12.75" customHeight="1">
      <c r="A714" s="194"/>
      <c r="B714" s="93"/>
      <c r="C714" s="194"/>
      <c r="D714" s="220"/>
      <c r="E714" s="194"/>
      <c r="F714" s="194"/>
      <c r="G714" s="194"/>
      <c r="H714" s="194"/>
      <c r="I714" s="194"/>
      <c r="J714" s="129"/>
    </row>
    <row r="715" ht="12.75" customHeight="1">
      <c r="A715" s="194"/>
      <c r="B715" s="93"/>
      <c r="C715" s="194"/>
      <c r="D715" s="220"/>
      <c r="E715" s="194"/>
      <c r="F715" s="194"/>
      <c r="G715" s="194"/>
      <c r="H715" s="194"/>
      <c r="I715" s="194"/>
      <c r="J715" s="129"/>
    </row>
    <row r="716" ht="12.75" customHeight="1">
      <c r="A716" s="194"/>
      <c r="B716" s="93"/>
      <c r="C716" s="194"/>
      <c r="D716" s="220"/>
      <c r="E716" s="194"/>
      <c r="F716" s="194"/>
      <c r="G716" s="194"/>
      <c r="H716" s="194"/>
      <c r="I716" s="194"/>
      <c r="J716" s="129"/>
    </row>
    <row r="717" ht="12.75" customHeight="1">
      <c r="A717" s="194"/>
      <c r="B717" s="93"/>
      <c r="C717" s="194"/>
      <c r="D717" s="220"/>
      <c r="E717" s="194"/>
      <c r="F717" s="194"/>
      <c r="G717" s="194"/>
      <c r="H717" s="194"/>
      <c r="I717" s="194"/>
      <c r="J717" s="129"/>
    </row>
    <row r="718" ht="12.75" customHeight="1">
      <c r="A718" s="194"/>
      <c r="B718" s="93"/>
      <c r="C718" s="194"/>
      <c r="D718" s="220"/>
      <c r="E718" s="194"/>
      <c r="F718" s="194"/>
      <c r="G718" s="194"/>
      <c r="H718" s="194"/>
      <c r="I718" s="194"/>
      <c r="J718" s="129"/>
    </row>
    <row r="719" ht="12.75" customHeight="1">
      <c r="A719" s="194"/>
      <c r="B719" s="93"/>
      <c r="C719" s="194"/>
      <c r="D719" s="220"/>
      <c r="E719" s="194"/>
      <c r="F719" s="194"/>
      <c r="G719" s="194"/>
      <c r="H719" s="194"/>
      <c r="I719" s="194"/>
      <c r="J719" s="129"/>
    </row>
    <row r="720" ht="12.75" customHeight="1">
      <c r="A720" s="194"/>
      <c r="B720" s="93"/>
      <c r="C720" s="194"/>
      <c r="D720" s="220"/>
      <c r="E720" s="194"/>
      <c r="F720" s="194"/>
      <c r="G720" s="194"/>
      <c r="H720" s="194"/>
      <c r="I720" s="194"/>
      <c r="J720" s="129"/>
    </row>
    <row r="721" ht="12.75" customHeight="1">
      <c r="A721" s="194"/>
      <c r="B721" s="93"/>
      <c r="C721" s="194"/>
      <c r="D721" s="220"/>
      <c r="E721" s="194"/>
      <c r="F721" s="194"/>
      <c r="G721" s="194"/>
      <c r="H721" s="194"/>
      <c r="I721" s="194"/>
      <c r="J721" s="129"/>
    </row>
    <row r="722" ht="12.75" customHeight="1">
      <c r="A722" s="194"/>
      <c r="B722" s="93"/>
      <c r="C722" s="194"/>
      <c r="D722" s="220"/>
      <c r="E722" s="194"/>
      <c r="F722" s="194"/>
      <c r="G722" s="194"/>
      <c r="H722" s="194"/>
      <c r="I722" s="194"/>
      <c r="J722" s="129"/>
    </row>
    <row r="723" ht="12.75" customHeight="1">
      <c r="A723" s="194"/>
      <c r="B723" s="93"/>
      <c r="C723" s="194"/>
      <c r="D723" s="220"/>
      <c r="E723" s="194"/>
      <c r="F723" s="194"/>
      <c r="G723" s="194"/>
      <c r="H723" s="194"/>
      <c r="I723" s="194"/>
      <c r="J723" s="129"/>
    </row>
    <row r="724" ht="12.75" customHeight="1">
      <c r="A724" s="194"/>
      <c r="B724" s="93"/>
      <c r="C724" s="194"/>
      <c r="D724" s="220"/>
      <c r="E724" s="194"/>
      <c r="F724" s="194"/>
      <c r="G724" s="194"/>
      <c r="H724" s="194"/>
      <c r="I724" s="194"/>
      <c r="J724" s="129"/>
    </row>
    <row r="725" ht="12.75" customHeight="1">
      <c r="A725" s="194"/>
      <c r="B725" s="93"/>
      <c r="C725" s="194"/>
      <c r="D725" s="220"/>
      <c r="E725" s="194"/>
      <c r="F725" s="194"/>
      <c r="G725" s="194"/>
      <c r="H725" s="194"/>
      <c r="I725" s="194"/>
      <c r="J725" s="129"/>
    </row>
    <row r="726" ht="12.75" customHeight="1">
      <c r="A726" s="194"/>
      <c r="B726" s="93"/>
      <c r="C726" s="194"/>
      <c r="D726" s="220"/>
      <c r="E726" s="194"/>
      <c r="F726" s="194"/>
      <c r="G726" s="194"/>
      <c r="H726" s="194"/>
      <c r="I726" s="194"/>
      <c r="J726" s="129"/>
    </row>
    <row r="727" ht="12.75" customHeight="1">
      <c r="A727" s="194"/>
      <c r="B727" s="93"/>
      <c r="C727" s="194"/>
      <c r="D727" s="220"/>
      <c r="E727" s="194"/>
      <c r="F727" s="194"/>
      <c r="G727" s="194"/>
      <c r="H727" s="194"/>
      <c r="I727" s="194"/>
      <c r="J727" s="129"/>
    </row>
    <row r="728" ht="12.75" customHeight="1">
      <c r="A728" s="194"/>
      <c r="B728" s="93"/>
      <c r="C728" s="194"/>
      <c r="D728" s="220"/>
      <c r="E728" s="194"/>
      <c r="F728" s="194"/>
      <c r="G728" s="194"/>
      <c r="H728" s="194"/>
      <c r="I728" s="194"/>
      <c r="J728" s="129"/>
    </row>
    <row r="729" ht="12.75" customHeight="1">
      <c r="A729" s="194"/>
      <c r="B729" s="93"/>
      <c r="C729" s="194"/>
      <c r="D729" s="220"/>
      <c r="E729" s="194"/>
      <c r="F729" s="194"/>
      <c r="G729" s="194"/>
      <c r="H729" s="194"/>
      <c r="I729" s="194"/>
      <c r="J729" s="129"/>
    </row>
    <row r="730" ht="12.75" customHeight="1">
      <c r="A730" s="194"/>
      <c r="B730" s="93"/>
      <c r="C730" s="194"/>
      <c r="D730" s="220"/>
      <c r="E730" s="194"/>
      <c r="F730" s="194"/>
      <c r="G730" s="194"/>
      <c r="H730" s="194"/>
      <c r="I730" s="194"/>
      <c r="J730" s="129"/>
    </row>
    <row r="731" ht="12.75" customHeight="1">
      <c r="A731" s="194"/>
      <c r="B731" s="93"/>
      <c r="C731" s="194"/>
      <c r="D731" s="220"/>
      <c r="E731" s="194"/>
      <c r="F731" s="194"/>
      <c r="G731" s="194"/>
      <c r="H731" s="194"/>
      <c r="I731" s="194"/>
      <c r="J731" s="129"/>
    </row>
    <row r="732" ht="12.75" customHeight="1">
      <c r="A732" s="194"/>
      <c r="B732" s="93"/>
      <c r="C732" s="194"/>
      <c r="D732" s="220"/>
      <c r="E732" s="194"/>
      <c r="F732" s="194"/>
      <c r="G732" s="194"/>
      <c r="H732" s="194"/>
      <c r="I732" s="194"/>
      <c r="J732" s="129"/>
    </row>
    <row r="733" ht="12.75" customHeight="1">
      <c r="A733" s="194"/>
      <c r="B733" s="93"/>
      <c r="C733" s="194"/>
      <c r="D733" s="220"/>
      <c r="E733" s="194"/>
      <c r="F733" s="194"/>
      <c r="G733" s="194"/>
      <c r="H733" s="194"/>
      <c r="I733" s="194"/>
      <c r="J733" s="129"/>
    </row>
    <row r="734" ht="12.75" customHeight="1">
      <c r="A734" s="194"/>
      <c r="B734" s="93"/>
      <c r="C734" s="194"/>
      <c r="D734" s="220"/>
      <c r="E734" s="194"/>
      <c r="F734" s="194"/>
      <c r="G734" s="194"/>
      <c r="H734" s="194"/>
      <c r="I734" s="194"/>
      <c r="J734" s="129"/>
    </row>
    <row r="735" ht="12.75" customHeight="1">
      <c r="A735" s="194"/>
      <c r="B735" s="93"/>
      <c r="C735" s="194"/>
      <c r="D735" s="220"/>
      <c r="E735" s="194"/>
      <c r="F735" s="194"/>
      <c r="G735" s="194"/>
      <c r="H735" s="194"/>
      <c r="I735" s="194"/>
      <c r="J735" s="129"/>
    </row>
    <row r="736" ht="12.75" customHeight="1">
      <c r="A736" s="194"/>
      <c r="B736" s="93"/>
      <c r="C736" s="194"/>
      <c r="D736" s="220"/>
      <c r="E736" s="194"/>
      <c r="F736" s="194"/>
      <c r="G736" s="194"/>
      <c r="H736" s="194"/>
      <c r="I736" s="194"/>
      <c r="J736" s="129"/>
    </row>
    <row r="737" ht="12.75" customHeight="1">
      <c r="A737" s="194"/>
      <c r="B737" s="93"/>
      <c r="C737" s="194"/>
      <c r="D737" s="220"/>
      <c r="E737" s="194"/>
      <c r="F737" s="194"/>
      <c r="G737" s="194"/>
      <c r="H737" s="194"/>
      <c r="I737" s="194"/>
      <c r="J737" s="129"/>
    </row>
    <row r="738" ht="12.75" customHeight="1">
      <c r="A738" s="194"/>
      <c r="B738" s="93"/>
      <c r="C738" s="194"/>
      <c r="D738" s="220"/>
      <c r="E738" s="194"/>
      <c r="F738" s="194"/>
      <c r="G738" s="194"/>
      <c r="H738" s="194"/>
      <c r="I738" s="194"/>
      <c r="J738" s="129"/>
    </row>
    <row r="739" ht="12.75" customHeight="1">
      <c r="A739" s="194"/>
      <c r="B739" s="93"/>
      <c r="C739" s="194"/>
      <c r="D739" s="220"/>
      <c r="E739" s="194"/>
      <c r="F739" s="194"/>
      <c r="G739" s="194"/>
      <c r="H739" s="194"/>
      <c r="I739" s="194"/>
      <c r="J739" s="129"/>
    </row>
    <row r="740" ht="12.75" customHeight="1">
      <c r="A740" s="194"/>
      <c r="B740" s="93"/>
      <c r="C740" s="194"/>
      <c r="D740" s="220"/>
      <c r="E740" s="194"/>
      <c r="F740" s="194"/>
      <c r="G740" s="194"/>
      <c r="H740" s="194"/>
      <c r="I740" s="194"/>
      <c r="J740" s="129"/>
    </row>
    <row r="741" ht="12.75" customHeight="1">
      <c r="A741" s="194"/>
      <c r="B741" s="93"/>
      <c r="C741" s="194"/>
      <c r="D741" s="220"/>
      <c r="E741" s="194"/>
      <c r="F741" s="194"/>
      <c r="G741" s="194"/>
      <c r="H741" s="194"/>
      <c r="I741" s="194"/>
      <c r="J741" s="129"/>
    </row>
    <row r="742" ht="12.75" customHeight="1">
      <c r="A742" s="194"/>
      <c r="B742" s="93"/>
      <c r="C742" s="194"/>
      <c r="D742" s="220"/>
      <c r="E742" s="194"/>
      <c r="F742" s="194"/>
      <c r="G742" s="194"/>
      <c r="H742" s="194"/>
      <c r="I742" s="194"/>
      <c r="J742" s="129"/>
    </row>
    <row r="743" ht="12.75" customHeight="1">
      <c r="A743" s="194"/>
      <c r="B743" s="93"/>
      <c r="C743" s="194"/>
      <c r="D743" s="220"/>
      <c r="E743" s="194"/>
      <c r="F743" s="194"/>
      <c r="G743" s="194"/>
      <c r="H743" s="194"/>
      <c r="I743" s="194"/>
      <c r="J743" s="129"/>
    </row>
    <row r="744" ht="12.75" customHeight="1">
      <c r="A744" s="194"/>
      <c r="B744" s="93"/>
      <c r="C744" s="194"/>
      <c r="D744" s="220"/>
      <c r="E744" s="194"/>
      <c r="F744" s="194"/>
      <c r="G744" s="194"/>
      <c r="H744" s="194"/>
      <c r="I744" s="194"/>
      <c r="J744" s="129"/>
    </row>
    <row r="745" ht="12.75" customHeight="1">
      <c r="A745" s="194"/>
      <c r="B745" s="93"/>
      <c r="C745" s="194"/>
      <c r="D745" s="220"/>
      <c r="E745" s="194"/>
      <c r="F745" s="194"/>
      <c r="G745" s="194"/>
      <c r="H745" s="194"/>
      <c r="I745" s="194"/>
      <c r="J745" s="129"/>
    </row>
    <row r="746" ht="12.75" customHeight="1">
      <c r="A746" s="194"/>
      <c r="B746" s="93"/>
      <c r="C746" s="194"/>
      <c r="D746" s="220"/>
      <c r="E746" s="194"/>
      <c r="F746" s="194"/>
      <c r="G746" s="194"/>
      <c r="H746" s="194"/>
      <c r="I746" s="194"/>
      <c r="J746" s="129"/>
    </row>
    <row r="747" ht="12.75" customHeight="1">
      <c r="A747" s="194"/>
      <c r="B747" s="93"/>
      <c r="C747" s="194"/>
      <c r="D747" s="220"/>
      <c r="E747" s="194"/>
      <c r="F747" s="194"/>
      <c r="G747" s="194"/>
      <c r="H747" s="194"/>
      <c r="I747" s="194"/>
      <c r="J747" s="129"/>
    </row>
    <row r="748" ht="12.75" customHeight="1">
      <c r="A748" s="194"/>
      <c r="B748" s="93"/>
      <c r="C748" s="194"/>
      <c r="D748" s="220"/>
      <c r="E748" s="194"/>
      <c r="F748" s="194"/>
      <c r="G748" s="194"/>
      <c r="H748" s="194"/>
      <c r="I748" s="194"/>
      <c r="J748" s="129"/>
    </row>
    <row r="749" ht="12.75" customHeight="1">
      <c r="A749" s="194"/>
      <c r="B749" s="93"/>
      <c r="C749" s="194"/>
      <c r="D749" s="220"/>
      <c r="E749" s="194"/>
      <c r="F749" s="194"/>
      <c r="G749" s="194"/>
      <c r="H749" s="194"/>
      <c r="I749" s="194"/>
      <c r="J749" s="129"/>
    </row>
    <row r="750" ht="12.75" customHeight="1">
      <c r="A750" s="194"/>
      <c r="B750" s="93"/>
      <c r="C750" s="194"/>
      <c r="D750" s="220"/>
      <c r="E750" s="194"/>
      <c r="F750" s="194"/>
      <c r="G750" s="194"/>
      <c r="H750" s="194"/>
      <c r="I750" s="194"/>
      <c r="J750" s="129"/>
    </row>
    <row r="751" ht="12.75" customHeight="1">
      <c r="A751" s="194"/>
      <c r="B751" s="93"/>
      <c r="C751" s="194"/>
      <c r="D751" s="220"/>
      <c r="E751" s="194"/>
      <c r="F751" s="194"/>
      <c r="G751" s="194"/>
      <c r="H751" s="194"/>
      <c r="I751" s="194"/>
      <c r="J751" s="129"/>
    </row>
    <row r="752" ht="12.75" customHeight="1">
      <c r="A752" s="194"/>
      <c r="B752" s="93"/>
      <c r="C752" s="194"/>
      <c r="D752" s="220"/>
      <c r="E752" s="194"/>
      <c r="F752" s="194"/>
      <c r="G752" s="194"/>
      <c r="H752" s="194"/>
      <c r="I752" s="194"/>
      <c r="J752" s="129"/>
    </row>
    <row r="753" ht="12.75" customHeight="1">
      <c r="A753" s="194"/>
      <c r="B753" s="93"/>
      <c r="C753" s="194"/>
      <c r="D753" s="220"/>
      <c r="E753" s="194"/>
      <c r="F753" s="194"/>
      <c r="G753" s="194"/>
      <c r="H753" s="194"/>
      <c r="I753" s="194"/>
      <c r="J753" s="129"/>
    </row>
    <row r="754" ht="12.75" customHeight="1">
      <c r="A754" s="194"/>
      <c r="B754" s="93"/>
      <c r="C754" s="194"/>
      <c r="D754" s="220"/>
      <c r="E754" s="194"/>
      <c r="F754" s="194"/>
      <c r="G754" s="194"/>
      <c r="H754" s="194"/>
      <c r="I754" s="194"/>
      <c r="J754" s="129"/>
    </row>
    <row r="755" ht="12.75" customHeight="1">
      <c r="A755" s="194"/>
      <c r="B755" s="93"/>
      <c r="C755" s="194"/>
      <c r="D755" s="220"/>
      <c r="E755" s="194"/>
      <c r="F755" s="194"/>
      <c r="G755" s="194"/>
      <c r="H755" s="194"/>
      <c r="I755" s="194"/>
      <c r="J755" s="129"/>
    </row>
    <row r="756" ht="12.75" customHeight="1">
      <c r="A756" s="194"/>
      <c r="B756" s="93"/>
      <c r="C756" s="194"/>
      <c r="D756" s="220"/>
      <c r="E756" s="194"/>
      <c r="F756" s="194"/>
      <c r="G756" s="194"/>
      <c r="H756" s="194"/>
      <c r="I756" s="194"/>
      <c r="J756" s="129"/>
    </row>
    <row r="757" ht="12.75" customHeight="1">
      <c r="A757" s="194"/>
      <c r="B757" s="93"/>
      <c r="C757" s="194"/>
      <c r="D757" s="220"/>
      <c r="E757" s="194"/>
      <c r="F757" s="194"/>
      <c r="G757" s="194"/>
      <c r="H757" s="194"/>
      <c r="I757" s="194"/>
      <c r="J757" s="129"/>
    </row>
    <row r="758" ht="12.75" customHeight="1">
      <c r="A758" s="194"/>
      <c r="B758" s="93"/>
      <c r="C758" s="194"/>
      <c r="D758" s="220"/>
      <c r="E758" s="194"/>
      <c r="F758" s="194"/>
      <c r="G758" s="194"/>
      <c r="H758" s="194"/>
      <c r="I758" s="194"/>
      <c r="J758" s="129"/>
    </row>
    <row r="759" ht="12.75" customHeight="1">
      <c r="A759" s="194"/>
      <c r="B759" s="93"/>
      <c r="C759" s="194"/>
      <c r="D759" s="220"/>
      <c r="E759" s="194"/>
      <c r="F759" s="194"/>
      <c r="G759" s="194"/>
      <c r="H759" s="194"/>
      <c r="I759" s="194"/>
      <c r="J759" s="129"/>
    </row>
    <row r="760" ht="12.75" customHeight="1">
      <c r="A760" s="194"/>
      <c r="B760" s="93"/>
      <c r="C760" s="194"/>
      <c r="D760" s="220"/>
      <c r="E760" s="194"/>
      <c r="F760" s="194"/>
      <c r="G760" s="194"/>
      <c r="H760" s="194"/>
      <c r="I760" s="194"/>
      <c r="J760" s="129"/>
    </row>
    <row r="761" ht="12.75" customHeight="1">
      <c r="A761" s="194"/>
      <c r="B761" s="93"/>
      <c r="C761" s="194"/>
      <c r="D761" s="220"/>
      <c r="E761" s="194"/>
      <c r="F761" s="194"/>
      <c r="G761" s="194"/>
      <c r="H761" s="194"/>
      <c r="I761" s="194"/>
      <c r="J761" s="129"/>
    </row>
    <row r="762" ht="12.75" customHeight="1">
      <c r="A762" s="194"/>
      <c r="B762" s="93"/>
      <c r="C762" s="194"/>
      <c r="D762" s="220"/>
      <c r="E762" s="194"/>
      <c r="F762" s="194"/>
      <c r="G762" s="194"/>
      <c r="H762" s="194"/>
      <c r="I762" s="194"/>
      <c r="J762" s="129"/>
    </row>
    <row r="763" ht="12.75" customHeight="1">
      <c r="A763" s="194"/>
      <c r="B763" s="93"/>
      <c r="C763" s="194"/>
      <c r="D763" s="220"/>
      <c r="E763" s="194"/>
      <c r="F763" s="194"/>
      <c r="G763" s="194"/>
      <c r="H763" s="194"/>
      <c r="I763" s="194"/>
      <c r="J763" s="129"/>
    </row>
    <row r="764" ht="12.75" customHeight="1">
      <c r="A764" s="194"/>
      <c r="B764" s="93"/>
      <c r="C764" s="194"/>
      <c r="D764" s="220"/>
      <c r="E764" s="194"/>
      <c r="F764" s="194"/>
      <c r="G764" s="194"/>
      <c r="H764" s="194"/>
      <c r="I764" s="194"/>
      <c r="J764" s="129"/>
    </row>
    <row r="765" ht="12.75" customHeight="1">
      <c r="A765" s="194"/>
      <c r="B765" s="93"/>
      <c r="C765" s="194"/>
      <c r="D765" s="220"/>
      <c r="E765" s="194"/>
      <c r="F765" s="194"/>
      <c r="G765" s="194"/>
      <c r="H765" s="194"/>
      <c r="I765" s="194"/>
      <c r="J765" s="129"/>
    </row>
    <row r="766" ht="12.75" customHeight="1">
      <c r="A766" s="194"/>
      <c r="B766" s="93"/>
      <c r="C766" s="194"/>
      <c r="D766" s="220"/>
      <c r="E766" s="194"/>
      <c r="F766" s="194"/>
      <c r="G766" s="194"/>
      <c r="H766" s="194"/>
      <c r="I766" s="194"/>
      <c r="J766" s="129"/>
    </row>
    <row r="767" ht="12.75" customHeight="1">
      <c r="A767" s="194"/>
      <c r="B767" s="93"/>
      <c r="C767" s="194"/>
      <c r="D767" s="220"/>
      <c r="E767" s="194"/>
      <c r="F767" s="194"/>
      <c r="G767" s="194"/>
      <c r="H767" s="194"/>
      <c r="I767" s="194"/>
      <c r="J767" s="129"/>
    </row>
    <row r="768" ht="12.75" customHeight="1">
      <c r="A768" s="194"/>
      <c r="B768" s="93"/>
      <c r="C768" s="194"/>
      <c r="D768" s="220"/>
      <c r="E768" s="194"/>
      <c r="F768" s="194"/>
      <c r="G768" s="194"/>
      <c r="H768" s="194"/>
      <c r="I768" s="194"/>
      <c r="J768" s="129"/>
    </row>
    <row r="769" ht="12.75" customHeight="1">
      <c r="A769" s="194"/>
      <c r="B769" s="93"/>
      <c r="C769" s="194"/>
      <c r="D769" s="220"/>
      <c r="E769" s="194"/>
      <c r="F769" s="194"/>
      <c r="G769" s="194"/>
      <c r="H769" s="194"/>
      <c r="I769" s="194"/>
      <c r="J769" s="129"/>
    </row>
    <row r="770" ht="12.75" customHeight="1">
      <c r="A770" s="194"/>
      <c r="B770" s="93"/>
      <c r="C770" s="194"/>
      <c r="D770" s="220"/>
      <c r="E770" s="194"/>
      <c r="F770" s="194"/>
      <c r="G770" s="194"/>
      <c r="H770" s="194"/>
      <c r="I770" s="194"/>
      <c r="J770" s="129"/>
    </row>
    <row r="771" ht="12.75" customHeight="1">
      <c r="A771" s="194"/>
      <c r="B771" s="93"/>
      <c r="C771" s="194"/>
      <c r="D771" s="220"/>
      <c r="E771" s="194"/>
      <c r="F771" s="194"/>
      <c r="G771" s="194"/>
      <c r="H771" s="194"/>
      <c r="I771" s="194"/>
      <c r="J771" s="129"/>
    </row>
    <row r="772" ht="12.75" customHeight="1">
      <c r="A772" s="194"/>
      <c r="B772" s="93"/>
      <c r="C772" s="194"/>
      <c r="D772" s="220"/>
      <c r="E772" s="194"/>
      <c r="F772" s="194"/>
      <c r="G772" s="194"/>
      <c r="H772" s="194"/>
      <c r="I772" s="194"/>
      <c r="J772" s="129"/>
    </row>
    <row r="773" ht="12.75" customHeight="1">
      <c r="A773" s="194"/>
      <c r="B773" s="93"/>
      <c r="C773" s="194"/>
      <c r="D773" s="220"/>
      <c r="E773" s="194"/>
      <c r="F773" s="194"/>
      <c r="G773" s="194"/>
      <c r="H773" s="194"/>
      <c r="I773" s="194"/>
      <c r="J773" s="129"/>
    </row>
    <row r="774" ht="12.75" customHeight="1">
      <c r="A774" s="194"/>
      <c r="B774" s="93"/>
      <c r="C774" s="194"/>
      <c r="D774" s="220"/>
      <c r="E774" s="194"/>
      <c r="F774" s="194"/>
      <c r="G774" s="194"/>
      <c r="H774" s="194"/>
      <c r="I774" s="194"/>
      <c r="J774" s="129"/>
    </row>
    <row r="775" ht="12.75" customHeight="1">
      <c r="A775" s="194"/>
      <c r="B775" s="93"/>
      <c r="C775" s="194"/>
      <c r="D775" s="220"/>
      <c r="E775" s="194"/>
      <c r="F775" s="194"/>
      <c r="G775" s="194"/>
      <c r="H775" s="194"/>
      <c r="I775" s="194"/>
      <c r="J775" s="129"/>
    </row>
    <row r="776" ht="12.75" customHeight="1">
      <c r="A776" s="194"/>
      <c r="B776" s="93"/>
      <c r="C776" s="194"/>
      <c r="D776" s="220"/>
      <c r="E776" s="194"/>
      <c r="F776" s="194"/>
      <c r="G776" s="194"/>
      <c r="H776" s="194"/>
      <c r="I776" s="194"/>
      <c r="J776" s="129"/>
    </row>
    <row r="777" ht="12.75" customHeight="1">
      <c r="A777" s="194"/>
      <c r="B777" s="93"/>
      <c r="C777" s="194"/>
      <c r="D777" s="220"/>
      <c r="E777" s="194"/>
      <c r="F777" s="194"/>
      <c r="G777" s="194"/>
      <c r="H777" s="194"/>
      <c r="I777" s="194"/>
      <c r="J777" s="129"/>
    </row>
    <row r="778" ht="12.75" customHeight="1">
      <c r="A778" s="194"/>
      <c r="B778" s="93"/>
      <c r="C778" s="194"/>
      <c r="D778" s="220"/>
      <c r="E778" s="194"/>
      <c r="F778" s="194"/>
      <c r="G778" s="194"/>
      <c r="H778" s="194"/>
      <c r="I778" s="194"/>
      <c r="J778" s="129"/>
    </row>
    <row r="779" ht="12.75" customHeight="1">
      <c r="A779" s="194"/>
      <c r="B779" s="93"/>
      <c r="C779" s="194"/>
      <c r="D779" s="220"/>
      <c r="E779" s="194"/>
      <c r="F779" s="194"/>
      <c r="G779" s="194"/>
      <c r="H779" s="194"/>
      <c r="I779" s="194"/>
      <c r="J779" s="129"/>
    </row>
    <row r="780" ht="12.75" customHeight="1">
      <c r="A780" s="194"/>
      <c r="B780" s="93"/>
      <c r="C780" s="194"/>
      <c r="D780" s="220"/>
      <c r="E780" s="194"/>
      <c r="F780" s="194"/>
      <c r="G780" s="194"/>
      <c r="H780" s="194"/>
      <c r="I780" s="194"/>
      <c r="J780" s="129"/>
    </row>
    <row r="781" ht="12.75" customHeight="1">
      <c r="A781" s="194"/>
      <c r="B781" s="93"/>
      <c r="C781" s="194"/>
      <c r="D781" s="220"/>
      <c r="E781" s="194"/>
      <c r="F781" s="194"/>
      <c r="G781" s="194"/>
      <c r="H781" s="194"/>
      <c r="I781" s="194"/>
      <c r="J781" s="129"/>
    </row>
    <row r="782" ht="12.75" customHeight="1">
      <c r="A782" s="194"/>
      <c r="B782" s="93"/>
      <c r="C782" s="194"/>
      <c r="D782" s="220"/>
      <c r="E782" s="194"/>
      <c r="F782" s="194"/>
      <c r="G782" s="194"/>
      <c r="H782" s="194"/>
      <c r="I782" s="194"/>
      <c r="J782" s="129"/>
    </row>
    <row r="783" ht="12.75" customHeight="1">
      <c r="A783" s="194"/>
      <c r="B783" s="93"/>
      <c r="C783" s="194"/>
      <c r="D783" s="220"/>
      <c r="E783" s="194"/>
      <c r="F783" s="194"/>
      <c r="G783" s="194"/>
      <c r="H783" s="194"/>
      <c r="I783" s="194"/>
      <c r="J783" s="129"/>
    </row>
    <row r="784" ht="12.75" customHeight="1">
      <c r="A784" s="194"/>
      <c r="B784" s="93"/>
      <c r="C784" s="194"/>
      <c r="D784" s="220"/>
      <c r="E784" s="194"/>
      <c r="F784" s="194"/>
      <c r="G784" s="194"/>
      <c r="H784" s="194"/>
      <c r="I784" s="194"/>
      <c r="J784" s="129"/>
    </row>
    <row r="785" ht="12.75" customHeight="1">
      <c r="A785" s="194"/>
      <c r="B785" s="93"/>
      <c r="C785" s="194"/>
      <c r="D785" s="220"/>
      <c r="E785" s="194"/>
      <c r="F785" s="194"/>
      <c r="G785" s="194"/>
      <c r="H785" s="194"/>
      <c r="I785" s="194"/>
      <c r="J785" s="129"/>
    </row>
    <row r="786" ht="12.75" customHeight="1">
      <c r="A786" s="194"/>
      <c r="B786" s="93"/>
      <c r="C786" s="194"/>
      <c r="D786" s="220"/>
      <c r="E786" s="194"/>
      <c r="F786" s="194"/>
      <c r="G786" s="194"/>
      <c r="H786" s="194"/>
      <c r="I786" s="194"/>
      <c r="J786" s="129"/>
    </row>
    <row r="787" ht="12.75" customHeight="1">
      <c r="A787" s="194"/>
      <c r="B787" s="93"/>
      <c r="C787" s="194"/>
      <c r="D787" s="220"/>
      <c r="E787" s="194"/>
      <c r="F787" s="194"/>
      <c r="G787" s="194"/>
      <c r="H787" s="194"/>
      <c r="I787" s="194"/>
      <c r="J787" s="129"/>
    </row>
    <row r="788" ht="12.75" customHeight="1">
      <c r="A788" s="194"/>
      <c r="B788" s="93"/>
      <c r="C788" s="194"/>
      <c r="D788" s="220"/>
      <c r="E788" s="194"/>
      <c r="F788" s="194"/>
      <c r="G788" s="194"/>
      <c r="H788" s="194"/>
      <c r="I788" s="194"/>
      <c r="J788" s="129"/>
    </row>
    <row r="789" ht="12.75" customHeight="1">
      <c r="A789" s="194"/>
      <c r="B789" s="93"/>
      <c r="C789" s="194"/>
      <c r="D789" s="220"/>
      <c r="E789" s="194"/>
      <c r="F789" s="194"/>
      <c r="G789" s="194"/>
      <c r="H789" s="194"/>
      <c r="I789" s="194"/>
      <c r="J789" s="129"/>
    </row>
    <row r="790" ht="12.75" customHeight="1">
      <c r="A790" s="194"/>
      <c r="B790" s="93"/>
      <c r="C790" s="194"/>
      <c r="D790" s="220"/>
      <c r="E790" s="194"/>
      <c r="F790" s="194"/>
      <c r="G790" s="194"/>
      <c r="H790" s="194"/>
      <c r="I790" s="194"/>
      <c r="J790" s="129"/>
    </row>
    <row r="791" ht="12.75" customHeight="1">
      <c r="A791" s="194"/>
      <c r="B791" s="93"/>
      <c r="C791" s="194"/>
      <c r="D791" s="220"/>
      <c r="E791" s="194"/>
      <c r="F791" s="194"/>
      <c r="G791" s="194"/>
      <c r="H791" s="194"/>
      <c r="I791" s="194"/>
      <c r="J791" s="129"/>
    </row>
    <row r="792" ht="12.75" customHeight="1">
      <c r="A792" s="194"/>
      <c r="B792" s="93"/>
      <c r="C792" s="194"/>
      <c r="D792" s="220"/>
      <c r="E792" s="194"/>
      <c r="F792" s="194"/>
      <c r="G792" s="194"/>
      <c r="H792" s="194"/>
      <c r="I792" s="194"/>
      <c r="J792" s="129"/>
    </row>
    <row r="793" ht="12.75" customHeight="1">
      <c r="A793" s="194"/>
      <c r="B793" s="93"/>
      <c r="C793" s="194"/>
      <c r="D793" s="220"/>
      <c r="E793" s="194"/>
      <c r="F793" s="194"/>
      <c r="G793" s="194"/>
      <c r="H793" s="194"/>
      <c r="I793" s="194"/>
      <c r="J793" s="129"/>
    </row>
    <row r="794" ht="12.75" customHeight="1">
      <c r="A794" s="194"/>
      <c r="B794" s="93"/>
      <c r="C794" s="194"/>
      <c r="D794" s="220"/>
      <c r="E794" s="194"/>
      <c r="F794" s="194"/>
      <c r="G794" s="194"/>
      <c r="H794" s="194"/>
      <c r="I794" s="194"/>
      <c r="J794" s="129"/>
    </row>
    <row r="795" ht="12.75" customHeight="1">
      <c r="A795" s="194"/>
      <c r="B795" s="93"/>
      <c r="C795" s="194"/>
      <c r="D795" s="220"/>
      <c r="E795" s="194"/>
      <c r="F795" s="194"/>
      <c r="G795" s="194"/>
      <c r="H795" s="194"/>
      <c r="I795" s="194"/>
      <c r="J795" s="129"/>
    </row>
    <row r="796" ht="12.75" customHeight="1">
      <c r="A796" s="194"/>
      <c r="B796" s="93"/>
      <c r="C796" s="194"/>
      <c r="D796" s="220"/>
      <c r="E796" s="194"/>
      <c r="F796" s="194"/>
      <c r="G796" s="194"/>
      <c r="H796" s="194"/>
      <c r="I796" s="194"/>
      <c r="J796" s="129"/>
    </row>
    <row r="797" ht="12.75" customHeight="1">
      <c r="A797" s="194"/>
      <c r="B797" s="93"/>
      <c r="C797" s="194"/>
      <c r="D797" s="220"/>
      <c r="E797" s="194"/>
      <c r="F797" s="194"/>
      <c r="G797" s="194"/>
      <c r="H797" s="194"/>
      <c r="I797" s="194"/>
      <c r="J797" s="129"/>
    </row>
    <row r="798" ht="12.75" customHeight="1">
      <c r="A798" s="194"/>
      <c r="B798" s="93"/>
      <c r="C798" s="194"/>
      <c r="D798" s="220"/>
      <c r="E798" s="194"/>
      <c r="F798" s="194"/>
      <c r="G798" s="194"/>
      <c r="H798" s="194"/>
      <c r="I798" s="194"/>
      <c r="J798" s="129"/>
    </row>
    <row r="799" ht="12.75" customHeight="1">
      <c r="A799" s="194"/>
      <c r="B799" s="93"/>
      <c r="C799" s="194"/>
      <c r="D799" s="220"/>
      <c r="E799" s="194"/>
      <c r="F799" s="194"/>
      <c r="G799" s="194"/>
      <c r="H799" s="194"/>
      <c r="I799" s="194"/>
      <c r="J799" s="129"/>
    </row>
    <row r="800" ht="12.75" customHeight="1">
      <c r="A800" s="194"/>
      <c r="B800" s="93"/>
      <c r="C800" s="194"/>
      <c r="D800" s="220"/>
      <c r="E800" s="194"/>
      <c r="F800" s="194"/>
      <c r="G800" s="194"/>
      <c r="H800" s="194"/>
      <c r="I800" s="194"/>
      <c r="J800" s="129"/>
    </row>
    <row r="801" ht="12.75" customHeight="1">
      <c r="A801" s="194"/>
      <c r="B801" s="93"/>
      <c r="C801" s="194"/>
      <c r="D801" s="220"/>
      <c r="E801" s="194"/>
      <c r="F801" s="194"/>
      <c r="G801" s="194"/>
      <c r="H801" s="194"/>
      <c r="I801" s="194"/>
      <c r="J801" s="129"/>
    </row>
    <row r="802" ht="12.75" customHeight="1">
      <c r="A802" s="194"/>
      <c r="B802" s="93"/>
      <c r="C802" s="194"/>
      <c r="D802" s="220"/>
      <c r="E802" s="194"/>
      <c r="F802" s="194"/>
      <c r="G802" s="194"/>
      <c r="H802" s="194"/>
      <c r="I802" s="194"/>
      <c r="J802" s="129"/>
    </row>
    <row r="803" ht="12.75" customHeight="1">
      <c r="A803" s="194"/>
      <c r="B803" s="93"/>
      <c r="C803" s="194"/>
      <c r="D803" s="220"/>
      <c r="E803" s="194"/>
      <c r="F803" s="194"/>
      <c r="G803" s="194"/>
      <c r="H803" s="194"/>
      <c r="I803" s="194"/>
      <c r="J803" s="129"/>
    </row>
    <row r="804" ht="12.75" customHeight="1">
      <c r="A804" s="194"/>
      <c r="B804" s="93"/>
      <c r="C804" s="194"/>
      <c r="D804" s="220"/>
      <c r="E804" s="194"/>
      <c r="F804" s="194"/>
      <c r="G804" s="194"/>
      <c r="H804" s="194"/>
      <c r="I804" s="194"/>
      <c r="J804" s="129"/>
    </row>
    <row r="805" ht="12.75" customHeight="1">
      <c r="A805" s="194"/>
      <c r="B805" s="93"/>
      <c r="C805" s="194"/>
      <c r="D805" s="220"/>
      <c r="E805" s="194"/>
      <c r="F805" s="194"/>
      <c r="G805" s="194"/>
      <c r="H805" s="194"/>
      <c r="I805" s="194"/>
      <c r="J805" s="129"/>
    </row>
    <row r="806" ht="12.75" customHeight="1">
      <c r="A806" s="194"/>
      <c r="B806" s="93"/>
      <c r="C806" s="194"/>
      <c r="D806" s="220"/>
      <c r="E806" s="194"/>
      <c r="F806" s="194"/>
      <c r="G806" s="194"/>
      <c r="H806" s="194"/>
      <c r="I806" s="194"/>
      <c r="J806" s="129"/>
    </row>
    <row r="807" ht="12.75" customHeight="1">
      <c r="A807" s="194"/>
      <c r="B807" s="93"/>
      <c r="C807" s="194"/>
      <c r="D807" s="220"/>
      <c r="E807" s="194"/>
      <c r="F807" s="194"/>
      <c r="G807" s="194"/>
      <c r="H807" s="194"/>
      <c r="I807" s="194"/>
      <c r="J807" s="129"/>
    </row>
    <row r="808" ht="12.75" customHeight="1">
      <c r="A808" s="194"/>
      <c r="B808" s="93"/>
      <c r="C808" s="194"/>
      <c r="D808" s="220"/>
      <c r="E808" s="194"/>
      <c r="F808" s="194"/>
      <c r="G808" s="194"/>
      <c r="H808" s="194"/>
      <c r="I808" s="194"/>
      <c r="J808" s="129"/>
    </row>
    <row r="809" ht="12.75" customHeight="1">
      <c r="A809" s="194"/>
      <c r="B809" s="93"/>
      <c r="C809" s="194"/>
      <c r="D809" s="220"/>
      <c r="E809" s="194"/>
      <c r="F809" s="194"/>
      <c r="G809" s="194"/>
      <c r="H809" s="194"/>
      <c r="I809" s="194"/>
      <c r="J809" s="129"/>
    </row>
    <row r="810" ht="12.75" customHeight="1">
      <c r="A810" s="194"/>
      <c r="B810" s="93"/>
      <c r="C810" s="194"/>
      <c r="D810" s="220"/>
      <c r="E810" s="194"/>
      <c r="F810" s="194"/>
      <c r="G810" s="194"/>
      <c r="H810" s="194"/>
      <c r="I810" s="194"/>
      <c r="J810" s="129"/>
    </row>
    <row r="811" ht="12.75" customHeight="1">
      <c r="A811" s="194"/>
      <c r="B811" s="93"/>
      <c r="C811" s="194"/>
      <c r="D811" s="220"/>
      <c r="E811" s="194"/>
      <c r="F811" s="194"/>
      <c r="G811" s="194"/>
      <c r="H811" s="194"/>
      <c r="I811" s="194"/>
      <c r="J811" s="129"/>
    </row>
    <row r="812" ht="12.75" customHeight="1">
      <c r="A812" s="194"/>
      <c r="B812" s="93"/>
      <c r="C812" s="194"/>
      <c r="D812" s="220"/>
      <c r="E812" s="194"/>
      <c r="F812" s="194"/>
      <c r="G812" s="194"/>
      <c r="H812" s="194"/>
      <c r="I812" s="194"/>
      <c r="J812" s="129"/>
    </row>
    <row r="813" ht="12.75" customHeight="1">
      <c r="A813" s="194"/>
      <c r="B813" s="93"/>
      <c r="C813" s="194"/>
      <c r="D813" s="220"/>
      <c r="E813" s="194"/>
      <c r="F813" s="194"/>
      <c r="G813" s="194"/>
      <c r="H813" s="194"/>
      <c r="I813" s="194"/>
      <c r="J813" s="129"/>
    </row>
    <row r="814" ht="12.75" customHeight="1">
      <c r="A814" s="194"/>
      <c r="B814" s="93"/>
      <c r="C814" s="194"/>
      <c r="D814" s="220"/>
      <c r="E814" s="194"/>
      <c r="F814" s="194"/>
      <c r="G814" s="194"/>
      <c r="H814" s="194"/>
      <c r="I814" s="194"/>
      <c r="J814" s="129"/>
    </row>
    <row r="815" ht="12.75" customHeight="1">
      <c r="A815" s="194"/>
      <c r="B815" s="93"/>
      <c r="C815" s="194"/>
      <c r="D815" s="220"/>
      <c r="E815" s="194"/>
      <c r="F815" s="194"/>
      <c r="G815" s="194"/>
      <c r="H815" s="194"/>
      <c r="I815" s="194"/>
      <c r="J815" s="129"/>
    </row>
    <row r="816" ht="12.75" customHeight="1">
      <c r="A816" s="194"/>
      <c r="B816" s="93"/>
      <c r="C816" s="194"/>
      <c r="D816" s="220"/>
      <c r="E816" s="194"/>
      <c r="F816" s="194"/>
      <c r="G816" s="194"/>
      <c r="H816" s="194"/>
      <c r="I816" s="194"/>
      <c r="J816" s="129"/>
    </row>
    <row r="817" ht="12.75" customHeight="1">
      <c r="A817" s="194"/>
      <c r="B817" s="93"/>
      <c r="C817" s="194"/>
      <c r="D817" s="220"/>
      <c r="E817" s="194"/>
      <c r="F817" s="194"/>
      <c r="G817" s="194"/>
      <c r="H817" s="194"/>
      <c r="I817" s="194"/>
      <c r="J817" s="129"/>
    </row>
    <row r="818" ht="12.75" customHeight="1">
      <c r="A818" s="194"/>
      <c r="B818" s="93"/>
      <c r="C818" s="194"/>
      <c r="D818" s="220"/>
      <c r="E818" s="194"/>
      <c r="F818" s="194"/>
      <c r="G818" s="194"/>
      <c r="H818" s="194"/>
      <c r="I818" s="194"/>
      <c r="J818" s="129"/>
    </row>
    <row r="819" ht="12.75" customHeight="1">
      <c r="A819" s="194"/>
      <c r="B819" s="93"/>
      <c r="C819" s="194"/>
      <c r="D819" s="220"/>
      <c r="E819" s="194"/>
      <c r="F819" s="194"/>
      <c r="G819" s="194"/>
      <c r="H819" s="194"/>
      <c r="I819" s="194"/>
      <c r="J819" s="129"/>
    </row>
    <row r="820" ht="12.75" customHeight="1">
      <c r="A820" s="194"/>
      <c r="B820" s="93"/>
      <c r="C820" s="194"/>
      <c r="D820" s="220"/>
      <c r="E820" s="194"/>
      <c r="F820" s="194"/>
      <c r="G820" s="194"/>
      <c r="H820" s="194"/>
      <c r="I820" s="194"/>
      <c r="J820" s="129"/>
    </row>
    <row r="821" ht="12.75" customHeight="1">
      <c r="A821" s="194"/>
      <c r="B821" s="93"/>
      <c r="C821" s="194"/>
      <c r="D821" s="220"/>
      <c r="E821" s="194"/>
      <c r="F821" s="194"/>
      <c r="G821" s="194"/>
      <c r="H821" s="194"/>
      <c r="I821" s="194"/>
      <c r="J821" s="129"/>
    </row>
    <row r="822" ht="12.75" customHeight="1">
      <c r="A822" s="194"/>
      <c r="B822" s="93"/>
      <c r="C822" s="194"/>
      <c r="D822" s="220"/>
      <c r="E822" s="194"/>
      <c r="F822" s="194"/>
      <c r="G822" s="194"/>
      <c r="H822" s="194"/>
      <c r="I822" s="194"/>
      <c r="J822" s="129"/>
    </row>
    <row r="823" ht="12.75" customHeight="1">
      <c r="A823" s="194"/>
      <c r="B823" s="93"/>
      <c r="C823" s="194"/>
      <c r="D823" s="220"/>
      <c r="E823" s="194"/>
      <c r="F823" s="194"/>
      <c r="G823" s="194"/>
      <c r="H823" s="194"/>
      <c r="I823" s="194"/>
      <c r="J823" s="129"/>
    </row>
    <row r="824" ht="12.75" customHeight="1">
      <c r="A824" s="194"/>
      <c r="B824" s="93"/>
      <c r="C824" s="194"/>
      <c r="D824" s="220"/>
      <c r="E824" s="194"/>
      <c r="F824" s="194"/>
      <c r="G824" s="194"/>
      <c r="H824" s="194"/>
      <c r="I824" s="194"/>
      <c r="J824" s="129"/>
    </row>
    <row r="825" ht="12.75" customHeight="1">
      <c r="A825" s="194"/>
      <c r="B825" s="93"/>
      <c r="C825" s="194"/>
      <c r="D825" s="220"/>
      <c r="E825" s="194"/>
      <c r="F825" s="194"/>
      <c r="G825" s="194"/>
      <c r="H825" s="194"/>
      <c r="I825" s="194"/>
      <c r="J825" s="129"/>
    </row>
    <row r="826" ht="12.75" customHeight="1">
      <c r="A826" s="194"/>
      <c r="B826" s="93"/>
      <c r="C826" s="194"/>
      <c r="D826" s="220"/>
      <c r="E826" s="194"/>
      <c r="F826" s="194"/>
      <c r="G826" s="194"/>
      <c r="H826" s="194"/>
      <c r="I826" s="194"/>
      <c r="J826" s="129"/>
    </row>
    <row r="827" ht="12.75" customHeight="1">
      <c r="A827" s="194"/>
      <c r="B827" s="93"/>
      <c r="C827" s="194"/>
      <c r="D827" s="220"/>
      <c r="E827" s="194"/>
      <c r="F827" s="194"/>
      <c r="G827" s="194"/>
      <c r="H827" s="194"/>
      <c r="I827" s="194"/>
      <c r="J827" s="129"/>
    </row>
    <row r="828" ht="12.75" customHeight="1">
      <c r="A828" s="194"/>
      <c r="B828" s="93"/>
      <c r="C828" s="194"/>
      <c r="D828" s="220"/>
      <c r="E828" s="194"/>
      <c r="F828" s="194"/>
      <c r="G828" s="194"/>
      <c r="H828" s="194"/>
      <c r="I828" s="194"/>
      <c r="J828" s="129"/>
    </row>
    <row r="829" ht="12.75" customHeight="1">
      <c r="A829" s="194"/>
      <c r="B829" s="93"/>
      <c r="C829" s="194"/>
      <c r="D829" s="220"/>
      <c r="E829" s="194"/>
      <c r="F829" s="194"/>
      <c r="G829" s="194"/>
      <c r="H829" s="194"/>
      <c r="I829" s="194"/>
      <c r="J829" s="129"/>
    </row>
    <row r="830" ht="12.75" customHeight="1">
      <c r="A830" s="194"/>
      <c r="B830" s="93"/>
      <c r="C830" s="194"/>
      <c r="D830" s="220"/>
      <c r="E830" s="194"/>
      <c r="F830" s="194"/>
      <c r="G830" s="194"/>
      <c r="H830" s="194"/>
      <c r="I830" s="194"/>
      <c r="J830" s="129"/>
    </row>
    <row r="831" ht="12.75" customHeight="1">
      <c r="A831" s="194"/>
      <c r="B831" s="93"/>
      <c r="C831" s="194"/>
      <c r="D831" s="220"/>
      <c r="E831" s="194"/>
      <c r="F831" s="194"/>
      <c r="G831" s="194"/>
      <c r="H831" s="194"/>
      <c r="I831" s="194"/>
      <c r="J831" s="129"/>
    </row>
    <row r="832" ht="12.75" customHeight="1">
      <c r="A832" s="194"/>
      <c r="B832" s="93"/>
      <c r="C832" s="194"/>
      <c r="D832" s="220"/>
      <c r="E832" s="194"/>
      <c r="F832" s="194"/>
      <c r="G832" s="194"/>
      <c r="H832" s="194"/>
      <c r="I832" s="194"/>
      <c r="J832" s="129"/>
    </row>
    <row r="833" ht="12.75" customHeight="1">
      <c r="A833" s="194"/>
      <c r="B833" s="93"/>
      <c r="C833" s="194"/>
      <c r="D833" s="220"/>
      <c r="E833" s="194"/>
      <c r="F833" s="194"/>
      <c r="G833" s="194"/>
      <c r="H833" s="194"/>
      <c r="I833" s="194"/>
      <c r="J833" s="129"/>
    </row>
    <row r="834" ht="12.75" customHeight="1">
      <c r="A834" s="194"/>
      <c r="B834" s="93"/>
      <c r="C834" s="194"/>
      <c r="D834" s="220"/>
      <c r="E834" s="194"/>
      <c r="F834" s="194"/>
      <c r="G834" s="194"/>
      <c r="H834" s="194"/>
      <c r="I834" s="194"/>
      <c r="J834" s="129"/>
    </row>
    <row r="835" ht="12.75" customHeight="1">
      <c r="A835" s="194"/>
      <c r="B835" s="93"/>
      <c r="C835" s="194"/>
      <c r="D835" s="220"/>
      <c r="E835" s="194"/>
      <c r="F835" s="194"/>
      <c r="G835" s="194"/>
      <c r="H835" s="194"/>
      <c r="I835" s="194"/>
      <c r="J835" s="129"/>
    </row>
    <row r="836" ht="12.75" customHeight="1">
      <c r="A836" s="194"/>
      <c r="B836" s="93"/>
      <c r="C836" s="194"/>
      <c r="D836" s="220"/>
      <c r="E836" s="194"/>
      <c r="F836" s="194"/>
      <c r="G836" s="194"/>
      <c r="H836" s="194"/>
      <c r="I836" s="194"/>
      <c r="J836" s="129"/>
    </row>
    <row r="837" ht="12.75" customHeight="1">
      <c r="A837" s="194"/>
      <c r="B837" s="93"/>
      <c r="C837" s="194"/>
      <c r="D837" s="220"/>
      <c r="E837" s="194"/>
      <c r="F837" s="194"/>
      <c r="G837" s="194"/>
      <c r="H837" s="194"/>
      <c r="I837" s="194"/>
      <c r="J837" s="129"/>
    </row>
    <row r="838" ht="12.75" customHeight="1">
      <c r="A838" s="194"/>
      <c r="B838" s="93"/>
      <c r="C838" s="194"/>
      <c r="D838" s="220"/>
      <c r="E838" s="194"/>
      <c r="F838" s="194"/>
      <c r="G838" s="194"/>
      <c r="H838" s="194"/>
      <c r="I838" s="194"/>
      <c r="J838" s="129"/>
    </row>
    <row r="839" ht="12.75" customHeight="1">
      <c r="A839" s="194"/>
      <c r="B839" s="93"/>
      <c r="C839" s="194"/>
      <c r="D839" s="220"/>
      <c r="E839" s="194"/>
      <c r="F839" s="194"/>
      <c r="G839" s="194"/>
      <c r="H839" s="194"/>
      <c r="I839" s="194"/>
      <c r="J839" s="129"/>
    </row>
    <row r="840" ht="12.75" customHeight="1">
      <c r="A840" s="194"/>
      <c r="B840" s="93"/>
      <c r="C840" s="194"/>
      <c r="D840" s="220"/>
      <c r="E840" s="194"/>
      <c r="F840" s="194"/>
      <c r="G840" s="194"/>
      <c r="H840" s="194"/>
      <c r="I840" s="194"/>
      <c r="J840" s="129"/>
    </row>
    <row r="841" ht="12.75" customHeight="1">
      <c r="A841" s="194"/>
      <c r="B841" s="93"/>
      <c r="C841" s="194"/>
      <c r="D841" s="220"/>
      <c r="E841" s="194"/>
      <c r="F841" s="194"/>
      <c r="G841" s="194"/>
      <c r="H841" s="194"/>
      <c r="I841" s="194"/>
      <c r="J841" s="129"/>
    </row>
    <row r="842" ht="12.75" customHeight="1">
      <c r="A842" s="194"/>
      <c r="B842" s="93"/>
      <c r="C842" s="194"/>
      <c r="D842" s="220"/>
      <c r="E842" s="194"/>
      <c r="F842" s="194"/>
      <c r="G842" s="194"/>
      <c r="H842" s="194"/>
      <c r="I842" s="194"/>
      <c r="J842" s="129"/>
    </row>
    <row r="843" ht="12.75" customHeight="1">
      <c r="A843" s="194"/>
      <c r="B843" s="93"/>
      <c r="C843" s="194"/>
      <c r="D843" s="220"/>
      <c r="E843" s="194"/>
      <c r="F843" s="194"/>
      <c r="G843" s="194"/>
      <c r="H843" s="194"/>
      <c r="I843" s="194"/>
      <c r="J843" s="129"/>
    </row>
    <row r="844" ht="12.75" customHeight="1">
      <c r="A844" s="194"/>
      <c r="B844" s="93"/>
      <c r="C844" s="194"/>
      <c r="D844" s="220"/>
      <c r="E844" s="194"/>
      <c r="F844" s="194"/>
      <c r="G844" s="194"/>
      <c r="H844" s="194"/>
      <c r="I844" s="194"/>
      <c r="J844" s="129"/>
    </row>
    <row r="845" ht="12.75" customHeight="1">
      <c r="A845" s="194"/>
      <c r="B845" s="93"/>
      <c r="C845" s="194"/>
      <c r="D845" s="220"/>
      <c r="E845" s="194"/>
      <c r="F845" s="194"/>
      <c r="G845" s="194"/>
      <c r="H845" s="194"/>
      <c r="I845" s="194"/>
      <c r="J845" s="129"/>
    </row>
    <row r="846" ht="12.75" customHeight="1">
      <c r="A846" s="194"/>
      <c r="B846" s="93"/>
      <c r="C846" s="194"/>
      <c r="D846" s="220"/>
      <c r="E846" s="194"/>
      <c r="F846" s="194"/>
      <c r="G846" s="194"/>
      <c r="H846" s="194"/>
      <c r="I846" s="194"/>
      <c r="J846" s="129"/>
    </row>
    <row r="847" ht="12.75" customHeight="1">
      <c r="A847" s="194"/>
      <c r="B847" s="93"/>
      <c r="C847" s="194"/>
      <c r="D847" s="220"/>
      <c r="E847" s="194"/>
      <c r="F847" s="194"/>
      <c r="G847" s="194"/>
      <c r="H847" s="194"/>
      <c r="I847" s="194"/>
      <c r="J847" s="129"/>
    </row>
    <row r="848" ht="12.75" customHeight="1">
      <c r="A848" s="194"/>
      <c r="B848" s="93"/>
      <c r="C848" s="194"/>
      <c r="D848" s="220"/>
      <c r="E848" s="194"/>
      <c r="F848" s="194"/>
      <c r="G848" s="194"/>
      <c r="H848" s="194"/>
      <c r="I848" s="194"/>
      <c r="J848" s="129"/>
    </row>
    <row r="849" ht="12.75" customHeight="1">
      <c r="A849" s="194"/>
      <c r="B849" s="93"/>
      <c r="C849" s="194"/>
      <c r="D849" s="220"/>
      <c r="E849" s="194"/>
      <c r="F849" s="194"/>
      <c r="G849" s="194"/>
      <c r="H849" s="194"/>
      <c r="I849" s="194"/>
      <c r="J849" s="129"/>
    </row>
    <row r="850" ht="12.75" customHeight="1">
      <c r="A850" s="194"/>
      <c r="B850" s="93"/>
      <c r="C850" s="194"/>
      <c r="D850" s="220"/>
      <c r="E850" s="194"/>
      <c r="F850" s="194"/>
      <c r="G850" s="194"/>
      <c r="H850" s="194"/>
      <c r="I850" s="194"/>
      <c r="J850" s="129"/>
    </row>
    <row r="851" ht="12.75" customHeight="1">
      <c r="A851" s="194"/>
      <c r="B851" s="93"/>
      <c r="C851" s="194"/>
      <c r="D851" s="220"/>
      <c r="E851" s="194"/>
      <c r="F851" s="194"/>
      <c r="G851" s="194"/>
      <c r="H851" s="194"/>
      <c r="I851" s="194"/>
      <c r="J851" s="129"/>
    </row>
    <row r="852" ht="12.75" customHeight="1">
      <c r="A852" s="194"/>
      <c r="B852" s="93"/>
      <c r="C852" s="194"/>
      <c r="D852" s="220"/>
      <c r="E852" s="194"/>
      <c r="F852" s="194"/>
      <c r="G852" s="194"/>
      <c r="H852" s="194"/>
      <c r="I852" s="194"/>
      <c r="J852" s="129"/>
    </row>
    <row r="853" ht="12.75" customHeight="1">
      <c r="A853" s="194"/>
      <c r="B853" s="93"/>
      <c r="C853" s="194"/>
      <c r="D853" s="220"/>
      <c r="E853" s="194"/>
      <c r="F853" s="194"/>
      <c r="G853" s="194"/>
      <c r="H853" s="194"/>
      <c r="I853" s="194"/>
      <c r="J853" s="129"/>
    </row>
    <row r="854" ht="12.75" customHeight="1">
      <c r="A854" s="194"/>
      <c r="B854" s="93"/>
      <c r="C854" s="194"/>
      <c r="D854" s="220"/>
      <c r="E854" s="194"/>
      <c r="F854" s="194"/>
      <c r="G854" s="194"/>
      <c r="H854" s="194"/>
      <c r="I854" s="194"/>
      <c r="J854" s="129"/>
    </row>
    <row r="855" ht="12.75" customHeight="1">
      <c r="A855" s="194"/>
      <c r="B855" s="93"/>
      <c r="C855" s="194"/>
      <c r="D855" s="220"/>
      <c r="E855" s="194"/>
      <c r="F855" s="194"/>
      <c r="G855" s="194"/>
      <c r="H855" s="194"/>
      <c r="I855" s="194"/>
      <c r="J855" s="129"/>
    </row>
    <row r="856" ht="12.75" customHeight="1">
      <c r="A856" s="194"/>
      <c r="B856" s="93"/>
      <c r="C856" s="194"/>
      <c r="D856" s="220"/>
      <c r="E856" s="194"/>
      <c r="F856" s="194"/>
      <c r="G856" s="194"/>
      <c r="H856" s="194"/>
      <c r="I856" s="194"/>
      <c r="J856" s="129"/>
    </row>
    <row r="857" ht="12.75" customHeight="1">
      <c r="A857" s="194"/>
      <c r="B857" s="93"/>
      <c r="C857" s="194"/>
      <c r="D857" s="220"/>
      <c r="E857" s="194"/>
      <c r="F857" s="194"/>
      <c r="G857" s="194"/>
      <c r="H857" s="194"/>
      <c r="I857" s="194"/>
      <c r="J857" s="129"/>
    </row>
    <row r="858" ht="12.75" customHeight="1">
      <c r="A858" s="194"/>
      <c r="B858" s="93"/>
      <c r="C858" s="194"/>
      <c r="D858" s="220"/>
      <c r="E858" s="194"/>
      <c r="F858" s="194"/>
      <c r="G858" s="194"/>
      <c r="H858" s="194"/>
      <c r="I858" s="194"/>
      <c r="J858" s="129"/>
    </row>
    <row r="859" ht="12.75" customHeight="1">
      <c r="A859" s="194"/>
      <c r="B859" s="93"/>
      <c r="C859" s="194"/>
      <c r="D859" s="220"/>
      <c r="E859" s="194"/>
      <c r="F859" s="194"/>
      <c r="G859" s="194"/>
      <c r="H859" s="194"/>
      <c r="I859" s="194"/>
      <c r="J859" s="129"/>
    </row>
    <row r="860" ht="12.75" customHeight="1">
      <c r="A860" s="194"/>
      <c r="B860" s="93"/>
      <c r="C860" s="194"/>
      <c r="D860" s="220"/>
      <c r="E860" s="194"/>
      <c r="F860" s="194"/>
      <c r="G860" s="194"/>
      <c r="H860" s="194"/>
      <c r="I860" s="194"/>
      <c r="J860" s="129"/>
    </row>
    <row r="861" ht="12.75" customHeight="1">
      <c r="A861" s="194"/>
      <c r="B861" s="93"/>
      <c r="C861" s="194"/>
      <c r="D861" s="220"/>
      <c r="E861" s="194"/>
      <c r="F861" s="194"/>
      <c r="G861" s="194"/>
      <c r="H861" s="194"/>
      <c r="I861" s="194"/>
      <c r="J861" s="129"/>
    </row>
    <row r="862" ht="12.75" customHeight="1">
      <c r="A862" s="194"/>
      <c r="B862" s="93"/>
      <c r="C862" s="194"/>
      <c r="D862" s="220"/>
      <c r="E862" s="194"/>
      <c r="F862" s="194"/>
      <c r="G862" s="194"/>
      <c r="H862" s="194"/>
      <c r="I862" s="194"/>
      <c r="J862" s="129"/>
    </row>
    <row r="863" ht="12.75" customHeight="1">
      <c r="A863" s="194"/>
      <c r="B863" s="93"/>
      <c r="C863" s="194"/>
      <c r="D863" s="220"/>
      <c r="E863" s="194"/>
      <c r="F863" s="194"/>
      <c r="G863" s="194"/>
      <c r="H863" s="194"/>
      <c r="I863" s="194"/>
      <c r="J863" s="129"/>
    </row>
    <row r="864" ht="12.75" customHeight="1">
      <c r="A864" s="194"/>
      <c r="B864" s="93"/>
      <c r="C864" s="194"/>
      <c r="D864" s="220"/>
      <c r="E864" s="194"/>
      <c r="F864" s="194"/>
      <c r="G864" s="194"/>
      <c r="H864" s="194"/>
      <c r="I864" s="194"/>
      <c r="J864" s="129"/>
    </row>
    <row r="865" ht="12.75" customHeight="1">
      <c r="A865" s="194"/>
      <c r="B865" s="93"/>
      <c r="C865" s="194"/>
      <c r="D865" s="220"/>
      <c r="E865" s="194"/>
      <c r="F865" s="194"/>
      <c r="G865" s="194"/>
      <c r="H865" s="194"/>
      <c r="I865" s="194"/>
      <c r="J865" s="129"/>
    </row>
    <row r="866" ht="12.75" customHeight="1">
      <c r="A866" s="194"/>
      <c r="B866" s="93"/>
      <c r="C866" s="194"/>
      <c r="D866" s="220"/>
      <c r="E866" s="194"/>
      <c r="F866" s="194"/>
      <c r="G866" s="194"/>
      <c r="H866" s="194"/>
      <c r="I866" s="194"/>
      <c r="J866" s="129"/>
    </row>
    <row r="867" ht="12.75" customHeight="1">
      <c r="A867" s="194"/>
      <c r="B867" s="93"/>
      <c r="C867" s="194"/>
      <c r="D867" s="220"/>
      <c r="E867" s="194"/>
      <c r="F867" s="194"/>
      <c r="G867" s="194"/>
      <c r="H867" s="194"/>
      <c r="I867" s="194"/>
      <c r="J867" s="129"/>
    </row>
    <row r="868" ht="12.75" customHeight="1">
      <c r="A868" s="194"/>
      <c r="B868" s="93"/>
      <c r="C868" s="194"/>
      <c r="D868" s="220"/>
      <c r="E868" s="194"/>
      <c r="F868" s="194"/>
      <c r="G868" s="194"/>
      <c r="H868" s="194"/>
      <c r="I868" s="194"/>
      <c r="J868" s="129"/>
    </row>
    <row r="869" ht="12.75" customHeight="1">
      <c r="A869" s="194"/>
      <c r="B869" s="93"/>
      <c r="C869" s="194"/>
      <c r="D869" s="220"/>
      <c r="E869" s="194"/>
      <c r="F869" s="194"/>
      <c r="G869" s="194"/>
      <c r="H869" s="194"/>
      <c r="I869" s="194"/>
      <c r="J869" s="129"/>
    </row>
    <row r="870" ht="12.75" customHeight="1">
      <c r="A870" s="194"/>
      <c r="B870" s="93"/>
      <c r="C870" s="194"/>
      <c r="D870" s="220"/>
      <c r="E870" s="194"/>
      <c r="F870" s="194"/>
      <c r="G870" s="194"/>
      <c r="H870" s="194"/>
      <c r="I870" s="194"/>
      <c r="J870" s="129"/>
    </row>
    <row r="871" ht="12.75" customHeight="1">
      <c r="A871" s="194"/>
      <c r="B871" s="93"/>
      <c r="C871" s="194"/>
      <c r="D871" s="220"/>
      <c r="E871" s="194"/>
      <c r="F871" s="194"/>
      <c r="G871" s="194"/>
      <c r="H871" s="194"/>
      <c r="I871" s="194"/>
      <c r="J871" s="129"/>
    </row>
    <row r="872" ht="12.75" customHeight="1">
      <c r="A872" s="194"/>
      <c r="B872" s="93"/>
      <c r="C872" s="194"/>
      <c r="D872" s="220"/>
      <c r="E872" s="194"/>
      <c r="F872" s="194"/>
      <c r="G872" s="194"/>
      <c r="H872" s="194"/>
      <c r="I872" s="194"/>
      <c r="J872" s="129"/>
    </row>
    <row r="873" ht="12.75" customHeight="1">
      <c r="A873" s="194"/>
      <c r="B873" s="93"/>
      <c r="C873" s="194"/>
      <c r="D873" s="220"/>
      <c r="E873" s="194"/>
      <c r="F873" s="194"/>
      <c r="G873" s="194"/>
      <c r="H873" s="194"/>
      <c r="I873" s="194"/>
      <c r="J873" s="129"/>
    </row>
    <row r="874" ht="12.75" customHeight="1">
      <c r="A874" s="194"/>
      <c r="B874" s="93"/>
      <c r="C874" s="194"/>
      <c r="D874" s="220"/>
      <c r="E874" s="194"/>
      <c r="F874" s="194"/>
      <c r="G874" s="194"/>
      <c r="H874" s="194"/>
      <c r="I874" s="194"/>
      <c r="J874" s="129"/>
    </row>
    <row r="875" ht="12.75" customHeight="1">
      <c r="A875" s="194"/>
      <c r="B875" s="93"/>
      <c r="C875" s="194"/>
      <c r="D875" s="220"/>
      <c r="E875" s="194"/>
      <c r="F875" s="194"/>
      <c r="G875" s="194"/>
      <c r="H875" s="194"/>
      <c r="I875" s="194"/>
      <c r="J875" s="129"/>
    </row>
    <row r="876" ht="12.75" customHeight="1">
      <c r="A876" s="194"/>
      <c r="B876" s="93"/>
      <c r="C876" s="194"/>
      <c r="D876" s="220"/>
      <c r="E876" s="194"/>
      <c r="F876" s="194"/>
      <c r="G876" s="194"/>
      <c r="H876" s="194"/>
      <c r="I876" s="194"/>
      <c r="J876" s="129"/>
    </row>
    <row r="877" ht="12.75" customHeight="1">
      <c r="A877" s="194"/>
      <c r="B877" s="93"/>
      <c r="C877" s="194"/>
      <c r="D877" s="220"/>
      <c r="E877" s="194"/>
      <c r="F877" s="194"/>
      <c r="G877" s="194"/>
      <c r="H877" s="194"/>
      <c r="I877" s="194"/>
      <c r="J877" s="129"/>
    </row>
    <row r="878" ht="12.75" customHeight="1">
      <c r="A878" s="194"/>
      <c r="B878" s="93"/>
      <c r="C878" s="194"/>
      <c r="D878" s="220"/>
      <c r="E878" s="194"/>
      <c r="F878" s="194"/>
      <c r="G878" s="194"/>
      <c r="H878" s="194"/>
      <c r="I878" s="194"/>
      <c r="J878" s="129"/>
    </row>
    <row r="879" ht="12.75" customHeight="1">
      <c r="A879" s="194"/>
      <c r="B879" s="93"/>
      <c r="C879" s="194"/>
      <c r="D879" s="220"/>
      <c r="E879" s="194"/>
      <c r="F879" s="194"/>
      <c r="G879" s="194"/>
      <c r="H879" s="194"/>
      <c r="I879" s="194"/>
      <c r="J879" s="129"/>
    </row>
    <row r="880" ht="12.75" customHeight="1">
      <c r="A880" s="194"/>
      <c r="B880" s="93"/>
      <c r="C880" s="194"/>
      <c r="D880" s="220"/>
      <c r="E880" s="194"/>
      <c r="F880" s="194"/>
      <c r="G880" s="194"/>
      <c r="H880" s="194"/>
      <c r="I880" s="194"/>
      <c r="J880" s="129"/>
    </row>
    <row r="881" ht="12.75" customHeight="1">
      <c r="A881" s="194"/>
      <c r="B881" s="93"/>
      <c r="C881" s="194"/>
      <c r="D881" s="220"/>
      <c r="E881" s="194"/>
      <c r="F881" s="194"/>
      <c r="G881" s="194"/>
      <c r="H881" s="194"/>
      <c r="I881" s="194"/>
      <c r="J881" s="129"/>
    </row>
    <row r="882" ht="12.75" customHeight="1">
      <c r="A882" s="194"/>
      <c r="B882" s="93"/>
      <c r="C882" s="194"/>
      <c r="D882" s="220"/>
      <c r="E882" s="194"/>
      <c r="F882" s="194"/>
      <c r="G882" s="194"/>
      <c r="H882" s="194"/>
      <c r="I882" s="194"/>
      <c r="J882" s="129"/>
    </row>
    <row r="883" ht="12.75" customHeight="1">
      <c r="A883" s="194"/>
      <c r="B883" s="93"/>
      <c r="C883" s="194"/>
      <c r="D883" s="220"/>
      <c r="E883" s="194"/>
      <c r="F883" s="194"/>
      <c r="G883" s="194"/>
      <c r="H883" s="194"/>
      <c r="I883" s="194"/>
      <c r="J883" s="129"/>
    </row>
    <row r="884" ht="12.75" customHeight="1">
      <c r="A884" s="194"/>
      <c r="B884" s="93"/>
      <c r="C884" s="194"/>
      <c r="D884" s="220"/>
      <c r="E884" s="194"/>
      <c r="F884" s="194"/>
      <c r="G884" s="194"/>
      <c r="H884" s="194"/>
      <c r="I884" s="194"/>
      <c r="J884" s="129"/>
    </row>
    <row r="885" ht="12.75" customHeight="1">
      <c r="A885" s="194"/>
      <c r="B885" s="93"/>
      <c r="C885" s="194"/>
      <c r="D885" s="220"/>
      <c r="E885" s="194"/>
      <c r="F885" s="194"/>
      <c r="G885" s="194"/>
      <c r="H885" s="194"/>
      <c r="I885" s="194"/>
      <c r="J885" s="129"/>
    </row>
    <row r="886" ht="12.75" customHeight="1">
      <c r="A886" s="194"/>
      <c r="B886" s="93"/>
      <c r="C886" s="194"/>
      <c r="D886" s="220"/>
      <c r="E886" s="194"/>
      <c r="F886" s="194"/>
      <c r="G886" s="194"/>
      <c r="H886" s="194"/>
      <c r="I886" s="194"/>
      <c r="J886" s="129"/>
    </row>
    <row r="887" ht="12.75" customHeight="1">
      <c r="A887" s="194"/>
      <c r="B887" s="93"/>
      <c r="C887" s="194"/>
      <c r="D887" s="220"/>
      <c r="E887" s="194"/>
      <c r="F887" s="194"/>
      <c r="G887" s="194"/>
      <c r="H887" s="194"/>
      <c r="I887" s="194"/>
      <c r="J887" s="129"/>
    </row>
    <row r="888" ht="12.75" customHeight="1">
      <c r="A888" s="194"/>
      <c r="B888" s="93"/>
      <c r="C888" s="194"/>
      <c r="D888" s="220"/>
      <c r="E888" s="194"/>
      <c r="F888" s="194"/>
      <c r="G888" s="194"/>
      <c r="H888" s="194"/>
      <c r="I888" s="194"/>
      <c r="J888" s="129"/>
    </row>
    <row r="889" ht="12.75" customHeight="1">
      <c r="A889" s="194"/>
      <c r="B889" s="93"/>
      <c r="C889" s="194"/>
      <c r="D889" s="220"/>
      <c r="E889" s="194"/>
      <c r="F889" s="194"/>
      <c r="G889" s="194"/>
      <c r="H889" s="194"/>
      <c r="I889" s="194"/>
      <c r="J889" s="129"/>
    </row>
    <row r="890" ht="12.75" customHeight="1">
      <c r="A890" s="194"/>
      <c r="B890" s="93"/>
      <c r="C890" s="194"/>
      <c r="D890" s="220"/>
      <c r="E890" s="194"/>
      <c r="F890" s="194"/>
      <c r="G890" s="194"/>
      <c r="H890" s="194"/>
      <c r="I890" s="194"/>
      <c r="J890" s="129"/>
    </row>
    <row r="891" ht="12.75" customHeight="1">
      <c r="A891" s="194"/>
      <c r="B891" s="93"/>
      <c r="C891" s="194"/>
      <c r="D891" s="220"/>
      <c r="E891" s="194"/>
      <c r="F891" s="194"/>
      <c r="G891" s="194"/>
      <c r="H891" s="194"/>
      <c r="I891" s="194"/>
      <c r="J891" s="129"/>
    </row>
    <row r="892" ht="12.75" customHeight="1">
      <c r="A892" s="194"/>
      <c r="B892" s="93"/>
      <c r="C892" s="194"/>
      <c r="D892" s="220"/>
      <c r="E892" s="194"/>
      <c r="F892" s="194"/>
      <c r="G892" s="194"/>
      <c r="H892" s="194"/>
      <c r="I892" s="194"/>
      <c r="J892" s="129"/>
    </row>
    <row r="893" ht="12.75" customHeight="1">
      <c r="A893" s="194"/>
      <c r="B893" s="93"/>
      <c r="C893" s="194"/>
      <c r="D893" s="220"/>
      <c r="E893" s="194"/>
      <c r="F893" s="194"/>
      <c r="G893" s="194"/>
      <c r="H893" s="194"/>
      <c r="I893" s="194"/>
      <c r="J893" s="129"/>
    </row>
    <row r="894" ht="12.75" customHeight="1">
      <c r="A894" s="194"/>
      <c r="B894" s="93"/>
      <c r="C894" s="194"/>
      <c r="D894" s="220"/>
      <c r="E894" s="194"/>
      <c r="F894" s="194"/>
      <c r="G894" s="194"/>
      <c r="H894" s="194"/>
      <c r="I894" s="194"/>
      <c r="J894" s="129"/>
    </row>
    <row r="895" ht="12.75" customHeight="1">
      <c r="A895" s="194"/>
      <c r="B895" s="93"/>
      <c r="C895" s="194"/>
      <c r="D895" s="220"/>
      <c r="E895" s="194"/>
      <c r="F895" s="194"/>
      <c r="G895" s="194"/>
      <c r="H895" s="194"/>
      <c r="I895" s="194"/>
      <c r="J895" s="129"/>
    </row>
    <row r="896" ht="12.75" customHeight="1">
      <c r="A896" s="194"/>
      <c r="B896" s="93"/>
      <c r="C896" s="194"/>
      <c r="D896" s="220"/>
      <c r="E896" s="194"/>
      <c r="F896" s="194"/>
      <c r="G896" s="194"/>
      <c r="H896" s="194"/>
      <c r="I896" s="194"/>
      <c r="J896" s="129"/>
    </row>
    <row r="897" ht="12.75" customHeight="1">
      <c r="A897" s="194"/>
      <c r="B897" s="93"/>
      <c r="C897" s="194"/>
      <c r="D897" s="220"/>
      <c r="E897" s="194"/>
      <c r="F897" s="194"/>
      <c r="G897" s="194"/>
      <c r="H897" s="194"/>
      <c r="I897" s="194"/>
      <c r="J897" s="129"/>
    </row>
    <row r="898" ht="12.75" customHeight="1">
      <c r="A898" s="194"/>
      <c r="B898" s="93"/>
      <c r="C898" s="194"/>
      <c r="D898" s="220"/>
      <c r="E898" s="194"/>
      <c r="F898" s="194"/>
      <c r="G898" s="194"/>
      <c r="H898" s="194"/>
      <c r="I898" s="194"/>
      <c r="J898" s="129"/>
    </row>
    <row r="899" ht="12.75" customHeight="1">
      <c r="A899" s="194"/>
      <c r="B899" s="93"/>
      <c r="C899" s="194"/>
      <c r="D899" s="220"/>
      <c r="E899" s="194"/>
      <c r="F899" s="194"/>
      <c r="G899" s="194"/>
      <c r="H899" s="194"/>
      <c r="I899" s="194"/>
      <c r="J899" s="129"/>
    </row>
    <row r="900" ht="12.75" customHeight="1">
      <c r="A900" s="194"/>
      <c r="B900" s="93"/>
      <c r="C900" s="194"/>
      <c r="D900" s="220"/>
      <c r="E900" s="194"/>
      <c r="F900" s="194"/>
      <c r="G900" s="194"/>
      <c r="H900" s="194"/>
      <c r="I900" s="194"/>
      <c r="J900" s="129"/>
    </row>
    <row r="901" ht="12.75" customHeight="1">
      <c r="A901" s="194"/>
      <c r="B901" s="93"/>
      <c r="C901" s="194"/>
      <c r="D901" s="220"/>
      <c r="E901" s="194"/>
      <c r="F901" s="194"/>
      <c r="G901" s="194"/>
      <c r="H901" s="194"/>
      <c r="I901" s="194"/>
      <c r="J901" s="129"/>
    </row>
    <row r="902" ht="12.75" customHeight="1">
      <c r="A902" s="194"/>
      <c r="B902" s="93"/>
      <c r="C902" s="194"/>
      <c r="D902" s="220"/>
      <c r="E902" s="194"/>
      <c r="F902" s="194"/>
      <c r="G902" s="194"/>
      <c r="H902" s="194"/>
      <c r="I902" s="194"/>
      <c r="J902" s="129"/>
    </row>
    <row r="903" ht="12.75" customHeight="1">
      <c r="A903" s="194"/>
      <c r="B903" s="93"/>
      <c r="C903" s="194"/>
      <c r="D903" s="220"/>
      <c r="E903" s="194"/>
      <c r="F903" s="194"/>
      <c r="G903" s="194"/>
      <c r="H903" s="194"/>
      <c r="I903" s="194"/>
      <c r="J903" s="129"/>
    </row>
    <row r="904" ht="12.75" customHeight="1">
      <c r="A904" s="194"/>
      <c r="B904" s="93"/>
      <c r="C904" s="194"/>
      <c r="D904" s="220"/>
      <c r="E904" s="194"/>
      <c r="F904" s="194"/>
      <c r="G904" s="194"/>
      <c r="H904" s="194"/>
      <c r="I904" s="194"/>
      <c r="J904" s="129"/>
    </row>
    <row r="905" ht="12.75" customHeight="1">
      <c r="A905" s="194"/>
      <c r="B905" s="93"/>
      <c r="C905" s="194"/>
      <c r="D905" s="220"/>
      <c r="E905" s="194"/>
      <c r="F905" s="194"/>
      <c r="G905" s="194"/>
      <c r="H905" s="194"/>
      <c r="I905" s="194"/>
      <c r="J905" s="129"/>
    </row>
    <row r="906" ht="12.75" customHeight="1">
      <c r="A906" s="194"/>
      <c r="B906" s="93"/>
      <c r="C906" s="194"/>
      <c r="D906" s="220"/>
      <c r="E906" s="194"/>
      <c r="F906" s="194"/>
      <c r="G906" s="194"/>
      <c r="H906" s="194"/>
      <c r="I906" s="194"/>
      <c r="J906" s="129"/>
    </row>
    <row r="907" ht="12.75" customHeight="1">
      <c r="A907" s="194"/>
      <c r="B907" s="93"/>
      <c r="C907" s="194"/>
      <c r="D907" s="220"/>
      <c r="E907" s="194"/>
      <c r="F907" s="194"/>
      <c r="G907" s="194"/>
      <c r="H907" s="194"/>
      <c r="I907" s="194"/>
      <c r="J907" s="129"/>
    </row>
    <row r="908" ht="12.75" customHeight="1">
      <c r="A908" s="194"/>
      <c r="B908" s="93"/>
      <c r="C908" s="194"/>
      <c r="D908" s="220"/>
      <c r="E908" s="194"/>
      <c r="F908" s="194"/>
      <c r="G908" s="194"/>
      <c r="H908" s="194"/>
      <c r="I908" s="194"/>
      <c r="J908" s="129"/>
    </row>
    <row r="909" ht="12.75" customHeight="1">
      <c r="A909" s="194"/>
      <c r="B909" s="93"/>
      <c r="C909" s="194"/>
      <c r="D909" s="220"/>
      <c r="E909" s="194"/>
      <c r="F909" s="194"/>
      <c r="G909" s="194"/>
      <c r="H909" s="194"/>
      <c r="I909" s="194"/>
      <c r="J909" s="129"/>
    </row>
    <row r="910" ht="12.75" customHeight="1">
      <c r="A910" s="194"/>
      <c r="B910" s="93"/>
      <c r="C910" s="194"/>
      <c r="D910" s="220"/>
      <c r="E910" s="194"/>
      <c r="F910" s="194"/>
      <c r="G910" s="194"/>
      <c r="H910" s="194"/>
      <c r="I910" s="194"/>
      <c r="J910" s="129"/>
    </row>
    <row r="911" ht="12.75" customHeight="1">
      <c r="A911" s="194"/>
      <c r="B911" s="93"/>
      <c r="C911" s="194"/>
      <c r="D911" s="220"/>
      <c r="E911" s="194"/>
      <c r="F911" s="194"/>
      <c r="G911" s="194"/>
      <c r="H911" s="194"/>
      <c r="I911" s="194"/>
      <c r="J911" s="129"/>
    </row>
    <row r="912" ht="12.75" customHeight="1">
      <c r="A912" s="194"/>
      <c r="B912" s="93"/>
      <c r="C912" s="194"/>
      <c r="D912" s="220"/>
      <c r="E912" s="194"/>
      <c r="F912" s="194"/>
      <c r="G912" s="194"/>
      <c r="H912" s="194"/>
      <c r="I912" s="194"/>
      <c r="J912" s="129"/>
    </row>
    <row r="913" ht="12.75" customHeight="1">
      <c r="A913" s="194"/>
      <c r="B913" s="93"/>
      <c r="C913" s="194"/>
      <c r="D913" s="220"/>
      <c r="E913" s="194"/>
      <c r="F913" s="194"/>
      <c r="G913" s="194"/>
      <c r="H913" s="194"/>
      <c r="I913" s="194"/>
      <c r="J913" s="129"/>
    </row>
    <row r="914" ht="12.75" customHeight="1">
      <c r="A914" s="194"/>
      <c r="B914" s="93"/>
      <c r="C914" s="194"/>
      <c r="D914" s="220"/>
      <c r="E914" s="194"/>
      <c r="F914" s="194"/>
      <c r="G914" s="194"/>
      <c r="H914" s="194"/>
      <c r="I914" s="194"/>
      <c r="J914" s="129"/>
    </row>
    <row r="915" ht="12.75" customHeight="1">
      <c r="A915" s="194"/>
      <c r="B915" s="93"/>
      <c r="C915" s="194"/>
      <c r="D915" s="220"/>
      <c r="E915" s="194"/>
      <c r="F915" s="194"/>
      <c r="G915" s="194"/>
      <c r="H915" s="194"/>
      <c r="I915" s="194"/>
      <c r="J915" s="129"/>
    </row>
    <row r="916" ht="12.75" customHeight="1">
      <c r="A916" s="194"/>
      <c r="B916" s="93"/>
      <c r="C916" s="194"/>
      <c r="D916" s="220"/>
      <c r="E916" s="194"/>
      <c r="F916" s="194"/>
      <c r="G916" s="194"/>
      <c r="H916" s="194"/>
      <c r="I916" s="194"/>
      <c r="J916" s="129"/>
    </row>
    <row r="917" ht="12.75" customHeight="1">
      <c r="A917" s="194"/>
      <c r="B917" s="93"/>
      <c r="C917" s="194"/>
      <c r="D917" s="220"/>
      <c r="E917" s="194"/>
      <c r="F917" s="194"/>
      <c r="G917" s="194"/>
      <c r="H917" s="194"/>
      <c r="I917" s="194"/>
      <c r="J917" s="129"/>
    </row>
    <row r="918" ht="12.75" customHeight="1">
      <c r="A918" s="194"/>
      <c r="B918" s="93"/>
      <c r="C918" s="194"/>
      <c r="D918" s="220"/>
      <c r="E918" s="194"/>
      <c r="F918" s="194"/>
      <c r="G918" s="194"/>
      <c r="H918" s="194"/>
      <c r="I918" s="194"/>
      <c r="J918" s="129"/>
    </row>
    <row r="919" ht="12.75" customHeight="1">
      <c r="A919" s="194"/>
      <c r="B919" s="93"/>
      <c r="C919" s="194"/>
      <c r="D919" s="220"/>
      <c r="E919" s="194"/>
      <c r="F919" s="194"/>
      <c r="G919" s="194"/>
      <c r="H919" s="194"/>
      <c r="I919" s="194"/>
      <c r="J919" s="129"/>
    </row>
    <row r="920" ht="12.75" customHeight="1">
      <c r="A920" s="194"/>
      <c r="B920" s="93"/>
      <c r="C920" s="194"/>
      <c r="D920" s="220"/>
      <c r="E920" s="194"/>
      <c r="F920" s="194"/>
      <c r="G920" s="194"/>
      <c r="H920" s="194"/>
      <c r="I920" s="194"/>
      <c r="J920" s="129"/>
    </row>
    <row r="921" ht="12.75" customHeight="1">
      <c r="A921" s="194"/>
      <c r="B921" s="93"/>
      <c r="C921" s="194"/>
      <c r="D921" s="220"/>
      <c r="E921" s="194"/>
      <c r="F921" s="194"/>
      <c r="G921" s="194"/>
      <c r="H921" s="194"/>
      <c r="I921" s="194"/>
      <c r="J921" s="129"/>
    </row>
    <row r="922" ht="12.75" customHeight="1">
      <c r="A922" s="194"/>
      <c r="B922" s="93"/>
      <c r="C922" s="194"/>
      <c r="D922" s="220"/>
      <c r="E922" s="194"/>
      <c r="F922" s="194"/>
      <c r="G922" s="194"/>
      <c r="H922" s="194"/>
      <c r="I922" s="194"/>
      <c r="J922" s="129"/>
    </row>
    <row r="923" ht="12.75" customHeight="1">
      <c r="A923" s="194"/>
      <c r="B923" s="93"/>
      <c r="C923" s="194"/>
      <c r="D923" s="220"/>
      <c r="E923" s="194"/>
      <c r="F923" s="194"/>
      <c r="G923" s="194"/>
      <c r="H923" s="194"/>
      <c r="I923" s="194"/>
      <c r="J923" s="129"/>
    </row>
    <row r="924" ht="12.75" customHeight="1">
      <c r="A924" s="194"/>
      <c r="B924" s="93"/>
      <c r="C924" s="194"/>
      <c r="D924" s="220"/>
      <c r="E924" s="194"/>
      <c r="F924" s="194"/>
      <c r="G924" s="194"/>
      <c r="H924" s="194"/>
      <c r="I924" s="194"/>
      <c r="J924" s="129"/>
    </row>
    <row r="925" ht="12.75" customHeight="1">
      <c r="A925" s="194"/>
      <c r="B925" s="93"/>
      <c r="C925" s="194"/>
      <c r="D925" s="220"/>
      <c r="E925" s="194"/>
      <c r="F925" s="194"/>
      <c r="G925" s="194"/>
      <c r="H925" s="194"/>
      <c r="I925" s="194"/>
      <c r="J925" s="129"/>
    </row>
    <row r="926" ht="12.75" customHeight="1">
      <c r="A926" s="194"/>
      <c r="B926" s="93"/>
      <c r="C926" s="194"/>
      <c r="D926" s="220"/>
      <c r="E926" s="194"/>
      <c r="F926" s="194"/>
      <c r="G926" s="194"/>
      <c r="H926" s="194"/>
      <c r="I926" s="194"/>
      <c r="J926" s="129"/>
    </row>
    <row r="927" ht="12.75" customHeight="1">
      <c r="A927" s="194"/>
      <c r="B927" s="93"/>
      <c r="C927" s="194"/>
      <c r="D927" s="220"/>
      <c r="E927" s="194"/>
      <c r="F927" s="194"/>
      <c r="G927" s="194"/>
      <c r="H927" s="194"/>
      <c r="I927" s="194"/>
      <c r="J927" s="129"/>
    </row>
    <row r="928" ht="12.75" customHeight="1">
      <c r="A928" s="194"/>
      <c r="B928" s="93"/>
      <c r="C928" s="194"/>
      <c r="D928" s="220"/>
      <c r="E928" s="194"/>
      <c r="F928" s="194"/>
      <c r="G928" s="194"/>
      <c r="H928" s="194"/>
      <c r="I928" s="194"/>
      <c r="J928" s="129"/>
    </row>
    <row r="929" ht="12.75" customHeight="1">
      <c r="A929" s="194"/>
      <c r="B929" s="93"/>
      <c r="C929" s="194"/>
      <c r="D929" s="220"/>
      <c r="E929" s="194"/>
      <c r="F929" s="194"/>
      <c r="G929" s="194"/>
      <c r="H929" s="194"/>
      <c r="I929" s="194"/>
      <c r="J929" s="129"/>
    </row>
    <row r="930" ht="12.75" customHeight="1">
      <c r="A930" s="194"/>
      <c r="B930" s="93"/>
      <c r="C930" s="194"/>
      <c r="D930" s="220"/>
      <c r="E930" s="194"/>
      <c r="F930" s="194"/>
      <c r="G930" s="194"/>
      <c r="H930" s="194"/>
      <c r="I930" s="194"/>
      <c r="J930" s="129"/>
    </row>
    <row r="931" ht="12.75" customHeight="1">
      <c r="A931" s="194"/>
      <c r="B931" s="93"/>
      <c r="C931" s="194"/>
      <c r="D931" s="220"/>
      <c r="E931" s="194"/>
      <c r="F931" s="194"/>
      <c r="G931" s="194"/>
      <c r="H931" s="194"/>
      <c r="I931" s="194"/>
      <c r="J931" s="129"/>
    </row>
    <row r="932" ht="12.75" customHeight="1">
      <c r="A932" s="194"/>
      <c r="B932" s="93"/>
      <c r="C932" s="194"/>
      <c r="D932" s="220"/>
      <c r="E932" s="194"/>
      <c r="F932" s="194"/>
      <c r="G932" s="194"/>
      <c r="H932" s="194"/>
      <c r="I932" s="194"/>
      <c r="J932" s="129"/>
    </row>
    <row r="933" ht="12.75" customHeight="1">
      <c r="A933" s="194"/>
      <c r="B933" s="93"/>
      <c r="C933" s="194"/>
      <c r="D933" s="220"/>
      <c r="E933" s="194"/>
      <c r="F933" s="194"/>
      <c r="G933" s="194"/>
      <c r="H933" s="194"/>
      <c r="I933" s="194"/>
      <c r="J933" s="129"/>
    </row>
    <row r="934" ht="12.75" customHeight="1">
      <c r="A934" s="194"/>
      <c r="B934" s="93"/>
      <c r="C934" s="194"/>
      <c r="D934" s="220"/>
      <c r="E934" s="194"/>
      <c r="F934" s="194"/>
      <c r="G934" s="194"/>
      <c r="H934" s="194"/>
      <c r="I934" s="194"/>
      <c r="J934" s="129"/>
    </row>
    <row r="935" ht="12.75" customHeight="1">
      <c r="A935" s="194"/>
      <c r="B935" s="93"/>
      <c r="C935" s="194"/>
      <c r="D935" s="220"/>
      <c r="E935" s="194"/>
      <c r="F935" s="194"/>
      <c r="G935" s="194"/>
      <c r="H935" s="194"/>
      <c r="I935" s="194"/>
      <c r="J935" s="129"/>
    </row>
    <row r="936" ht="12.75" customHeight="1">
      <c r="A936" s="194"/>
      <c r="B936" s="93"/>
      <c r="C936" s="194"/>
      <c r="D936" s="220"/>
      <c r="E936" s="194"/>
      <c r="F936" s="194"/>
      <c r="G936" s="194"/>
      <c r="H936" s="194"/>
      <c r="I936" s="194"/>
      <c r="J936" s="129"/>
    </row>
    <row r="937" ht="12.75" customHeight="1">
      <c r="A937" s="194"/>
      <c r="B937" s="93"/>
      <c r="C937" s="194"/>
      <c r="D937" s="220"/>
      <c r="E937" s="194"/>
      <c r="F937" s="194"/>
      <c r="G937" s="194"/>
      <c r="H937" s="194"/>
      <c r="I937" s="194"/>
      <c r="J937" s="129"/>
    </row>
    <row r="938" ht="12.75" customHeight="1">
      <c r="A938" s="194"/>
      <c r="B938" s="93"/>
      <c r="C938" s="194"/>
      <c r="D938" s="220"/>
      <c r="E938" s="194"/>
      <c r="F938" s="194"/>
      <c r="G938" s="194"/>
      <c r="H938" s="194"/>
      <c r="I938" s="194"/>
      <c r="J938" s="129"/>
    </row>
    <row r="939" ht="12.75" customHeight="1">
      <c r="A939" s="194"/>
      <c r="B939" s="93"/>
      <c r="C939" s="194"/>
      <c r="D939" s="220"/>
      <c r="E939" s="194"/>
      <c r="F939" s="194"/>
      <c r="G939" s="194"/>
      <c r="H939" s="194"/>
      <c r="I939" s="194"/>
      <c r="J939" s="129"/>
    </row>
    <row r="940" ht="12.75" customHeight="1">
      <c r="A940" s="194"/>
      <c r="B940" s="93"/>
      <c r="C940" s="194"/>
      <c r="D940" s="220"/>
      <c r="E940" s="194"/>
      <c r="F940" s="194"/>
      <c r="G940" s="194"/>
      <c r="H940" s="194"/>
      <c r="I940" s="194"/>
      <c r="J940" s="129"/>
    </row>
    <row r="941" ht="12.75" customHeight="1">
      <c r="A941" s="194"/>
      <c r="B941" s="93"/>
      <c r="C941" s="194"/>
      <c r="D941" s="220"/>
      <c r="E941" s="194"/>
      <c r="F941" s="194"/>
      <c r="G941" s="194"/>
      <c r="H941" s="194"/>
      <c r="I941" s="194"/>
      <c r="J941" s="129"/>
    </row>
    <row r="942" ht="12.75" customHeight="1">
      <c r="A942" s="194"/>
      <c r="B942" s="93"/>
      <c r="C942" s="194"/>
      <c r="D942" s="220"/>
      <c r="E942" s="194"/>
      <c r="F942" s="194"/>
      <c r="G942" s="194"/>
      <c r="H942" s="194"/>
      <c r="I942" s="194"/>
      <c r="J942" s="129"/>
    </row>
    <row r="943" ht="12.75" customHeight="1">
      <c r="A943" s="194"/>
      <c r="B943" s="93"/>
      <c r="C943" s="194"/>
      <c r="D943" s="220"/>
      <c r="E943" s="194"/>
      <c r="F943" s="194"/>
      <c r="G943" s="194"/>
      <c r="H943" s="194"/>
      <c r="I943" s="194"/>
      <c r="J943" s="129"/>
    </row>
    <row r="944" ht="12.75" customHeight="1">
      <c r="A944" s="194"/>
      <c r="B944" s="93"/>
      <c r="C944" s="194"/>
      <c r="D944" s="220"/>
      <c r="E944" s="194"/>
      <c r="F944" s="194"/>
      <c r="G944" s="194"/>
      <c r="H944" s="194"/>
      <c r="I944" s="194"/>
      <c r="J944" s="129"/>
    </row>
    <row r="945" ht="12.75" customHeight="1">
      <c r="A945" s="194"/>
      <c r="B945" s="93"/>
      <c r="C945" s="194"/>
      <c r="D945" s="220"/>
      <c r="E945" s="194"/>
      <c r="F945" s="194"/>
      <c r="G945" s="194"/>
      <c r="H945" s="194"/>
      <c r="I945" s="194"/>
      <c r="J945" s="129"/>
    </row>
    <row r="946" ht="12.75" customHeight="1">
      <c r="A946" s="194"/>
      <c r="B946" s="93"/>
      <c r="C946" s="194"/>
      <c r="D946" s="220"/>
      <c r="E946" s="194"/>
      <c r="F946" s="194"/>
      <c r="G946" s="194"/>
      <c r="H946" s="194"/>
      <c r="I946" s="194"/>
      <c r="J946" s="129"/>
    </row>
    <row r="947" ht="12.75" customHeight="1">
      <c r="A947" s="194"/>
      <c r="B947" s="93"/>
      <c r="C947" s="194"/>
      <c r="D947" s="220"/>
      <c r="E947" s="194"/>
      <c r="F947" s="194"/>
      <c r="G947" s="194"/>
      <c r="H947" s="194"/>
      <c r="I947" s="194"/>
      <c r="J947" s="129"/>
    </row>
    <row r="948" ht="12.75" customHeight="1">
      <c r="A948" s="194"/>
      <c r="B948" s="93"/>
      <c r="C948" s="194"/>
      <c r="D948" s="220"/>
      <c r="E948" s="194"/>
      <c r="F948" s="194"/>
      <c r="G948" s="194"/>
      <c r="H948" s="194"/>
      <c r="I948" s="194"/>
      <c r="J948" s="129"/>
    </row>
    <row r="949" ht="12.75" customHeight="1">
      <c r="A949" s="194"/>
      <c r="B949" s="93"/>
      <c r="C949" s="194"/>
      <c r="D949" s="220"/>
      <c r="E949" s="194"/>
      <c r="F949" s="194"/>
      <c r="G949" s="194"/>
      <c r="H949" s="194"/>
      <c r="I949" s="194"/>
      <c r="J949" s="129"/>
    </row>
    <row r="950" ht="12.75" customHeight="1">
      <c r="A950" s="194"/>
      <c r="B950" s="93"/>
      <c r="C950" s="194"/>
      <c r="D950" s="220"/>
      <c r="E950" s="194"/>
      <c r="F950" s="194"/>
      <c r="G950" s="194"/>
      <c r="H950" s="194"/>
      <c r="I950" s="194"/>
      <c r="J950" s="129"/>
    </row>
    <row r="951" ht="12.75" customHeight="1">
      <c r="A951" s="194"/>
      <c r="B951" s="93"/>
      <c r="C951" s="194"/>
      <c r="D951" s="220"/>
      <c r="E951" s="194"/>
      <c r="F951" s="194"/>
      <c r="G951" s="194"/>
      <c r="H951" s="194"/>
      <c r="I951" s="194"/>
      <c r="J951" s="129"/>
    </row>
    <row r="952" ht="12.75" customHeight="1">
      <c r="A952" s="194"/>
      <c r="B952" s="93"/>
      <c r="C952" s="194"/>
      <c r="D952" s="220"/>
      <c r="E952" s="194"/>
      <c r="F952" s="194"/>
      <c r="G952" s="194"/>
      <c r="H952" s="194"/>
      <c r="I952" s="194"/>
      <c r="J952" s="129"/>
    </row>
    <row r="953" ht="12.75" customHeight="1">
      <c r="A953" s="194"/>
      <c r="B953" s="93"/>
      <c r="C953" s="194"/>
      <c r="D953" s="220"/>
      <c r="E953" s="194"/>
      <c r="F953" s="194"/>
      <c r="G953" s="194"/>
      <c r="H953" s="194"/>
      <c r="I953" s="194"/>
      <c r="J953" s="129"/>
    </row>
    <row r="954" ht="12.75" customHeight="1">
      <c r="A954" s="194"/>
      <c r="B954" s="93"/>
      <c r="C954" s="194"/>
      <c r="D954" s="220"/>
      <c r="E954" s="194"/>
      <c r="F954" s="194"/>
      <c r="G954" s="194"/>
      <c r="H954" s="194"/>
      <c r="I954" s="194"/>
      <c r="J954" s="129"/>
    </row>
    <row r="955" ht="12.75" customHeight="1">
      <c r="A955" s="194"/>
      <c r="B955" s="93"/>
      <c r="C955" s="194"/>
      <c r="D955" s="220"/>
      <c r="E955" s="194"/>
      <c r="F955" s="194"/>
      <c r="G955" s="194"/>
      <c r="H955" s="194"/>
      <c r="I955" s="194"/>
      <c r="J955" s="129"/>
    </row>
    <row r="956" ht="12.75" customHeight="1">
      <c r="A956" s="194"/>
      <c r="B956" s="93"/>
      <c r="C956" s="194"/>
      <c r="D956" s="220"/>
      <c r="E956" s="194"/>
      <c r="F956" s="194"/>
      <c r="G956" s="194"/>
      <c r="H956" s="194"/>
      <c r="I956" s="194"/>
      <c r="J956" s="129"/>
    </row>
    <row r="957" ht="12.75" customHeight="1">
      <c r="A957" s="194"/>
      <c r="B957" s="93"/>
      <c r="C957" s="194"/>
      <c r="D957" s="220"/>
      <c r="E957" s="194"/>
      <c r="F957" s="194"/>
      <c r="G957" s="194"/>
      <c r="H957" s="194"/>
      <c r="I957" s="194"/>
      <c r="J957" s="129"/>
    </row>
    <row r="958" ht="12.75" customHeight="1">
      <c r="A958" s="194"/>
      <c r="B958" s="93"/>
      <c r="C958" s="194"/>
      <c r="D958" s="220"/>
      <c r="E958" s="194"/>
      <c r="F958" s="194"/>
      <c r="G958" s="194"/>
      <c r="H958" s="194"/>
      <c r="I958" s="194"/>
      <c r="J958" s="129"/>
    </row>
    <row r="959" ht="12.75" customHeight="1">
      <c r="A959" s="194"/>
      <c r="B959" s="93"/>
      <c r="C959" s="194"/>
      <c r="D959" s="220"/>
      <c r="E959" s="194"/>
      <c r="F959" s="194"/>
      <c r="G959" s="194"/>
      <c r="H959" s="194"/>
      <c r="I959" s="194"/>
      <c r="J959" s="129"/>
    </row>
    <row r="960" ht="12.75" customHeight="1">
      <c r="A960" s="194"/>
      <c r="B960" s="93"/>
      <c r="C960" s="194"/>
      <c r="D960" s="220"/>
      <c r="E960" s="194"/>
      <c r="F960" s="194"/>
      <c r="G960" s="194"/>
      <c r="H960" s="194"/>
      <c r="I960" s="194"/>
      <c r="J960" s="129"/>
    </row>
    <row r="961" ht="12.75" customHeight="1">
      <c r="A961" s="194"/>
      <c r="B961" s="93"/>
      <c r="C961" s="194"/>
      <c r="D961" s="220"/>
      <c r="E961" s="194"/>
      <c r="F961" s="194"/>
      <c r="G961" s="194"/>
      <c r="H961" s="194"/>
      <c r="I961" s="194"/>
      <c r="J961" s="129"/>
    </row>
    <row r="962" ht="12.75" customHeight="1">
      <c r="A962" s="194"/>
      <c r="B962" s="93"/>
      <c r="C962" s="194"/>
      <c r="D962" s="220"/>
      <c r="E962" s="194"/>
      <c r="F962" s="194"/>
      <c r="G962" s="194"/>
      <c r="H962" s="194"/>
      <c r="I962" s="194"/>
      <c r="J962" s="129"/>
    </row>
    <row r="963" ht="12.75" customHeight="1">
      <c r="A963" s="194"/>
      <c r="B963" s="93"/>
      <c r="C963" s="194"/>
      <c r="D963" s="220"/>
      <c r="E963" s="194"/>
      <c r="F963" s="194"/>
      <c r="G963" s="194"/>
      <c r="H963" s="194"/>
      <c r="I963" s="194"/>
      <c r="J963" s="129"/>
    </row>
    <row r="964" ht="12.75" customHeight="1">
      <c r="A964" s="194"/>
      <c r="B964" s="93"/>
      <c r="C964" s="194"/>
      <c r="D964" s="220"/>
      <c r="E964" s="194"/>
      <c r="F964" s="194"/>
      <c r="G964" s="194"/>
      <c r="H964" s="194"/>
      <c r="I964" s="194"/>
      <c r="J964" s="129"/>
    </row>
    <row r="965" ht="12.75" customHeight="1">
      <c r="A965" s="194"/>
      <c r="B965" s="93"/>
      <c r="C965" s="194"/>
      <c r="D965" s="220"/>
      <c r="E965" s="194"/>
      <c r="F965" s="194"/>
      <c r="G965" s="194"/>
      <c r="H965" s="194"/>
      <c r="I965" s="194"/>
      <c r="J965" s="129"/>
    </row>
    <row r="966" ht="12.75" customHeight="1">
      <c r="A966" s="194"/>
      <c r="B966" s="93"/>
      <c r="C966" s="194"/>
      <c r="D966" s="220"/>
      <c r="E966" s="194"/>
      <c r="F966" s="194"/>
      <c r="G966" s="194"/>
      <c r="H966" s="194"/>
      <c r="I966" s="194"/>
      <c r="J966" s="129"/>
    </row>
    <row r="967" ht="12.75" customHeight="1">
      <c r="A967" s="194"/>
      <c r="B967" s="93"/>
      <c r="C967" s="194"/>
      <c r="D967" s="220"/>
      <c r="E967" s="194"/>
      <c r="F967" s="194"/>
      <c r="G967" s="194"/>
      <c r="H967" s="194"/>
      <c r="I967" s="194"/>
      <c r="J967" s="129"/>
    </row>
    <row r="968" ht="12.75" customHeight="1">
      <c r="A968" s="194"/>
      <c r="B968" s="93"/>
      <c r="C968" s="194"/>
      <c r="D968" s="220"/>
      <c r="E968" s="194"/>
      <c r="F968" s="194"/>
      <c r="G968" s="194"/>
      <c r="H968" s="194"/>
      <c r="I968" s="194"/>
      <c r="J968" s="129"/>
    </row>
    <row r="969" ht="12.75" customHeight="1">
      <c r="A969" s="194"/>
      <c r="B969" s="93"/>
      <c r="C969" s="194"/>
      <c r="D969" s="220"/>
      <c r="E969" s="194"/>
      <c r="F969" s="194"/>
      <c r="G969" s="194"/>
      <c r="H969" s="194"/>
      <c r="I969" s="194"/>
      <c r="J969" s="129"/>
    </row>
    <row r="970" ht="12.75" customHeight="1">
      <c r="A970" s="194"/>
      <c r="B970" s="93"/>
      <c r="C970" s="194"/>
      <c r="D970" s="220"/>
      <c r="E970" s="194"/>
      <c r="F970" s="194"/>
      <c r="G970" s="194"/>
      <c r="H970" s="194"/>
      <c r="I970" s="194"/>
      <c r="J970" s="129"/>
    </row>
    <row r="971" ht="12.75" customHeight="1">
      <c r="A971" s="194"/>
      <c r="B971" s="93"/>
      <c r="C971" s="194"/>
      <c r="D971" s="220"/>
      <c r="E971" s="194"/>
      <c r="F971" s="194"/>
      <c r="G971" s="194"/>
      <c r="H971" s="194"/>
      <c r="I971" s="194"/>
      <c r="J971" s="129"/>
    </row>
    <row r="972" ht="12.75" customHeight="1">
      <c r="A972" s="194"/>
      <c r="B972" s="93"/>
      <c r="C972" s="194"/>
      <c r="D972" s="220"/>
      <c r="E972" s="194"/>
      <c r="F972" s="194"/>
      <c r="G972" s="194"/>
      <c r="H972" s="194"/>
      <c r="I972" s="194"/>
      <c r="J972" s="129"/>
    </row>
    <row r="973" ht="12.75" customHeight="1">
      <c r="A973" s="194"/>
      <c r="B973" s="93"/>
      <c r="C973" s="194"/>
      <c r="D973" s="220"/>
      <c r="E973" s="194"/>
      <c r="F973" s="194"/>
      <c r="G973" s="194"/>
      <c r="H973" s="194"/>
      <c r="I973" s="194"/>
      <c r="J973" s="129"/>
    </row>
    <row r="974" ht="12.75" customHeight="1">
      <c r="A974" s="194"/>
      <c r="B974" s="93"/>
      <c r="C974" s="194"/>
      <c r="D974" s="220"/>
      <c r="E974" s="194"/>
      <c r="F974" s="194"/>
      <c r="G974" s="194"/>
      <c r="H974" s="194"/>
      <c r="I974" s="194"/>
      <c r="J974" s="129"/>
    </row>
    <row r="975" ht="12.75" customHeight="1">
      <c r="A975" s="194"/>
      <c r="B975" s="93"/>
      <c r="C975" s="194"/>
      <c r="D975" s="220"/>
      <c r="E975" s="194"/>
      <c r="F975" s="194"/>
      <c r="G975" s="194"/>
      <c r="H975" s="194"/>
      <c r="I975" s="194"/>
      <c r="J975" s="129"/>
    </row>
    <row r="976" ht="12.75" customHeight="1">
      <c r="A976" s="194"/>
      <c r="B976" s="93"/>
      <c r="C976" s="194"/>
      <c r="D976" s="220"/>
      <c r="E976" s="194"/>
      <c r="F976" s="194"/>
      <c r="G976" s="194"/>
      <c r="H976" s="194"/>
      <c r="I976" s="194"/>
      <c r="J976" s="129"/>
    </row>
    <row r="977" ht="12.75" customHeight="1">
      <c r="A977" s="194"/>
      <c r="B977" s="93"/>
      <c r="C977" s="194"/>
      <c r="D977" s="220"/>
      <c r="E977" s="194"/>
      <c r="F977" s="194"/>
      <c r="G977" s="194"/>
      <c r="H977" s="194"/>
      <c r="I977" s="194"/>
      <c r="J977" s="129"/>
    </row>
    <row r="978" ht="12.75" customHeight="1">
      <c r="A978" s="194"/>
      <c r="B978" s="93"/>
      <c r="C978" s="194"/>
      <c r="D978" s="220"/>
      <c r="E978" s="194"/>
      <c r="F978" s="194"/>
      <c r="G978" s="194"/>
      <c r="H978" s="194"/>
      <c r="I978" s="194"/>
      <c r="J978" s="129"/>
    </row>
    <row r="979" ht="12.75" customHeight="1">
      <c r="A979" s="194"/>
      <c r="B979" s="93"/>
      <c r="C979" s="194"/>
      <c r="D979" s="220"/>
      <c r="E979" s="194"/>
      <c r="F979" s="194"/>
      <c r="G979" s="194"/>
      <c r="H979" s="194"/>
      <c r="I979" s="194"/>
      <c r="J979" s="129"/>
    </row>
    <row r="980" ht="12.75" customHeight="1">
      <c r="A980" s="194"/>
      <c r="B980" s="93"/>
      <c r="C980" s="194"/>
      <c r="D980" s="220"/>
      <c r="E980" s="194"/>
      <c r="F980" s="194"/>
      <c r="G980" s="194"/>
      <c r="H980" s="194"/>
      <c r="I980" s="194"/>
      <c r="J980" s="129"/>
    </row>
    <row r="981" ht="12.75" customHeight="1">
      <c r="A981" s="194"/>
      <c r="B981" s="93"/>
      <c r="C981" s="194"/>
      <c r="D981" s="220"/>
      <c r="E981" s="194"/>
      <c r="F981" s="194"/>
      <c r="G981" s="194"/>
      <c r="H981" s="194"/>
      <c r="I981" s="194"/>
      <c r="J981" s="129"/>
    </row>
    <row r="982" ht="12.75" customHeight="1">
      <c r="A982" s="194"/>
      <c r="B982" s="93"/>
      <c r="C982" s="194"/>
      <c r="D982" s="220"/>
      <c r="E982" s="194"/>
      <c r="F982" s="194"/>
      <c r="G982" s="194"/>
      <c r="H982" s="194"/>
      <c r="I982" s="194"/>
      <c r="J982" s="129"/>
    </row>
    <row r="983" ht="12.75" customHeight="1">
      <c r="A983" s="194"/>
      <c r="B983" s="93"/>
      <c r="C983" s="194"/>
      <c r="D983" s="220"/>
      <c r="E983" s="194"/>
      <c r="F983" s="194"/>
      <c r="G983" s="194"/>
      <c r="H983" s="194"/>
      <c r="I983" s="194"/>
      <c r="J983" s="129"/>
    </row>
    <row r="984" ht="12.75" customHeight="1">
      <c r="A984" s="194"/>
      <c r="B984" s="93"/>
      <c r="C984" s="194"/>
      <c r="D984" s="220"/>
      <c r="E984" s="194"/>
      <c r="F984" s="194"/>
      <c r="G984" s="194"/>
      <c r="H984" s="194"/>
      <c r="I984" s="194"/>
      <c r="J984" s="129"/>
    </row>
    <row r="985" ht="12.75" customHeight="1">
      <c r="A985" s="194"/>
      <c r="B985" s="93"/>
      <c r="C985" s="194"/>
      <c r="D985" s="220"/>
      <c r="E985" s="194"/>
      <c r="F985" s="194"/>
      <c r="G985" s="194"/>
      <c r="H985" s="194"/>
      <c r="I985" s="194"/>
      <c r="J985" s="129"/>
    </row>
    <row r="986" ht="12.75" customHeight="1">
      <c r="A986" s="194"/>
      <c r="B986" s="93"/>
      <c r="C986" s="194"/>
      <c r="D986" s="220"/>
      <c r="E986" s="194"/>
      <c r="F986" s="194"/>
      <c r="G986" s="194"/>
      <c r="H986" s="194"/>
      <c r="I986" s="194"/>
      <c r="J986" s="129"/>
    </row>
    <row r="987" ht="12.75" customHeight="1">
      <c r="A987" s="194"/>
      <c r="B987" s="93"/>
      <c r="C987" s="194"/>
      <c r="D987" s="220"/>
      <c r="E987" s="194"/>
      <c r="F987" s="194"/>
      <c r="G987" s="194"/>
      <c r="H987" s="194"/>
      <c r="I987" s="194"/>
      <c r="J987" s="129"/>
    </row>
    <row r="988" ht="12.75" customHeight="1">
      <c r="A988" s="194"/>
      <c r="B988" s="93"/>
      <c r="C988" s="194"/>
      <c r="D988" s="220"/>
      <c r="E988" s="194"/>
      <c r="F988" s="194"/>
      <c r="G988" s="194"/>
      <c r="H988" s="194"/>
      <c r="I988" s="194"/>
      <c r="J988" s="129"/>
    </row>
    <row r="989" ht="12.75" customHeight="1">
      <c r="A989" s="194"/>
      <c r="B989" s="93"/>
      <c r="C989" s="194"/>
      <c r="D989" s="220"/>
      <c r="E989" s="194"/>
      <c r="F989" s="194"/>
      <c r="G989" s="194"/>
      <c r="H989" s="194"/>
      <c r="I989" s="194"/>
      <c r="J989" s="129"/>
    </row>
    <row r="990" ht="12.75" customHeight="1">
      <c r="A990" s="194"/>
      <c r="B990" s="93"/>
      <c r="C990" s="194"/>
      <c r="D990" s="220"/>
      <c r="E990" s="194"/>
      <c r="F990" s="194"/>
      <c r="G990" s="194"/>
      <c r="H990" s="194"/>
      <c r="I990" s="194"/>
      <c r="J990" s="129"/>
    </row>
    <row r="991" ht="12.75" customHeight="1">
      <c r="A991" s="194"/>
      <c r="B991" s="93"/>
      <c r="C991" s="194"/>
      <c r="D991" s="220"/>
      <c r="E991" s="194"/>
      <c r="F991" s="194"/>
      <c r="G991" s="194"/>
      <c r="H991" s="194"/>
      <c r="I991" s="194"/>
      <c r="J991" s="129"/>
    </row>
    <row r="992" ht="12.75" customHeight="1">
      <c r="A992" s="194"/>
      <c r="B992" s="93"/>
      <c r="C992" s="194"/>
      <c r="D992" s="220"/>
      <c r="E992" s="194"/>
      <c r="F992" s="194"/>
      <c r="G992" s="194"/>
      <c r="H992" s="194"/>
      <c r="I992" s="194"/>
      <c r="J992" s="129"/>
    </row>
    <row r="993" ht="12.75" customHeight="1">
      <c r="A993" s="194"/>
      <c r="B993" s="93"/>
      <c r="C993" s="194"/>
      <c r="D993" s="220"/>
      <c r="E993" s="194"/>
      <c r="F993" s="194"/>
      <c r="G993" s="194"/>
      <c r="H993" s="194"/>
      <c r="I993" s="194"/>
      <c r="J993" s="129"/>
    </row>
    <row r="994" ht="12.75" customHeight="1">
      <c r="A994" s="194"/>
      <c r="B994" s="93"/>
      <c r="C994" s="194"/>
      <c r="D994" s="220"/>
      <c r="E994" s="194"/>
      <c r="F994" s="194"/>
      <c r="G994" s="194"/>
      <c r="H994" s="194"/>
      <c r="I994" s="194"/>
      <c r="J994" s="129"/>
    </row>
    <row r="995" ht="12.75" customHeight="1">
      <c r="A995" s="194"/>
      <c r="B995" s="93"/>
      <c r="C995" s="194"/>
      <c r="D995" s="220"/>
      <c r="E995" s="194"/>
      <c r="F995" s="194"/>
      <c r="G995" s="194"/>
      <c r="H995" s="194"/>
      <c r="I995" s="194"/>
      <c r="J995" s="129"/>
    </row>
    <row r="996" ht="12.75" customHeight="1">
      <c r="A996" s="194"/>
      <c r="B996" s="93"/>
      <c r="C996" s="194"/>
      <c r="D996" s="220"/>
      <c r="E996" s="194"/>
      <c r="F996" s="194"/>
      <c r="G996" s="194"/>
      <c r="H996" s="194"/>
      <c r="I996" s="194"/>
      <c r="J996" s="129"/>
    </row>
    <row r="997" ht="12.75" customHeight="1">
      <c r="A997" s="194"/>
      <c r="B997" s="93"/>
      <c r="C997" s="194"/>
      <c r="D997" s="220"/>
      <c r="E997" s="194"/>
      <c r="F997" s="194"/>
      <c r="G997" s="194"/>
      <c r="H997" s="194"/>
      <c r="I997" s="194"/>
      <c r="J997" s="129"/>
    </row>
    <row r="998" ht="12.75" customHeight="1">
      <c r="A998" s="194"/>
      <c r="B998" s="93"/>
      <c r="C998" s="194"/>
      <c r="D998" s="220"/>
      <c r="E998" s="194"/>
      <c r="F998" s="194"/>
      <c r="G998" s="194"/>
      <c r="H998" s="194"/>
      <c r="I998" s="194"/>
      <c r="J998" s="129"/>
    </row>
    <row r="999" ht="12.75" customHeight="1">
      <c r="A999" s="194"/>
      <c r="B999" s="93"/>
      <c r="C999" s="194"/>
      <c r="D999" s="220"/>
      <c r="E999" s="194"/>
      <c r="F999" s="194"/>
      <c r="G999" s="194"/>
      <c r="H999" s="194"/>
      <c r="I999" s="194"/>
      <c r="J999" s="129"/>
    </row>
    <row r="1000" ht="12.75" customHeight="1">
      <c r="A1000" s="194"/>
      <c r="B1000" s="93"/>
      <c r="C1000" s="194"/>
      <c r="D1000" s="220"/>
      <c r="E1000" s="194"/>
      <c r="F1000" s="194"/>
      <c r="G1000" s="194"/>
      <c r="H1000" s="194"/>
      <c r="I1000" s="194"/>
      <c r="J1000" s="129"/>
    </row>
    <row r="1001" ht="12.75" customHeight="1">
      <c r="A1001" s="194"/>
      <c r="B1001" s="93"/>
      <c r="C1001" s="194"/>
      <c r="D1001" s="220"/>
      <c r="E1001" s="194"/>
      <c r="F1001" s="194"/>
      <c r="G1001" s="194"/>
      <c r="H1001" s="194"/>
      <c r="I1001" s="194"/>
      <c r="J1001" s="129"/>
    </row>
    <row r="1002" ht="12.75" customHeight="1">
      <c r="A1002" s="194"/>
      <c r="B1002" s="93"/>
      <c r="C1002" s="194"/>
      <c r="D1002" s="220"/>
      <c r="E1002" s="194"/>
      <c r="F1002" s="194"/>
      <c r="G1002" s="194"/>
      <c r="H1002" s="194"/>
      <c r="I1002" s="194"/>
      <c r="J1002" s="129"/>
    </row>
    <row r="1003" ht="12.75" customHeight="1">
      <c r="A1003" s="194"/>
      <c r="B1003" s="93"/>
      <c r="C1003" s="194"/>
      <c r="D1003" s="220"/>
      <c r="E1003" s="194"/>
      <c r="F1003" s="194"/>
      <c r="G1003" s="194"/>
      <c r="H1003" s="194"/>
      <c r="I1003" s="194"/>
      <c r="J1003" s="129"/>
    </row>
    <row r="1004" ht="12.75" customHeight="1">
      <c r="A1004" s="194"/>
      <c r="B1004" s="93"/>
      <c r="C1004" s="194"/>
      <c r="D1004" s="220"/>
      <c r="E1004" s="194"/>
      <c r="F1004" s="194"/>
      <c r="G1004" s="194"/>
      <c r="H1004" s="194"/>
      <c r="I1004" s="194"/>
      <c r="J1004" s="129"/>
    </row>
    <row r="1005" ht="12.75" customHeight="1">
      <c r="A1005" s="194"/>
      <c r="B1005" s="93"/>
      <c r="C1005" s="194"/>
      <c r="D1005" s="220"/>
      <c r="E1005" s="194"/>
      <c r="F1005" s="194"/>
      <c r="G1005" s="194"/>
      <c r="H1005" s="194"/>
      <c r="I1005" s="194"/>
      <c r="J1005" s="129"/>
    </row>
    <row r="1006" ht="12.75" customHeight="1">
      <c r="A1006" s="194"/>
      <c r="B1006" s="93"/>
      <c r="C1006" s="194"/>
      <c r="D1006" s="220"/>
      <c r="E1006" s="194"/>
      <c r="F1006" s="194"/>
      <c r="G1006" s="194"/>
      <c r="H1006" s="194"/>
      <c r="I1006" s="194"/>
      <c r="J1006" s="129"/>
    </row>
    <row r="1007" ht="12.75" customHeight="1">
      <c r="A1007" s="194"/>
      <c r="B1007" s="93"/>
      <c r="C1007" s="194"/>
      <c r="D1007" s="220"/>
      <c r="E1007" s="194"/>
      <c r="F1007" s="194"/>
      <c r="G1007" s="194"/>
      <c r="H1007" s="194"/>
      <c r="I1007" s="194"/>
      <c r="J1007" s="129"/>
    </row>
    <row r="1008" ht="12.75" customHeight="1">
      <c r="A1008" s="194"/>
      <c r="B1008" s="93"/>
      <c r="C1008" s="194"/>
      <c r="D1008" s="220"/>
      <c r="E1008" s="194"/>
      <c r="F1008" s="194"/>
      <c r="G1008" s="194"/>
      <c r="H1008" s="194"/>
      <c r="I1008" s="194"/>
      <c r="J1008" s="129"/>
    </row>
    <row r="1009" ht="12.75" customHeight="1">
      <c r="A1009" s="194"/>
      <c r="B1009" s="93"/>
      <c r="C1009" s="194"/>
      <c r="D1009" s="220"/>
      <c r="E1009" s="194"/>
      <c r="F1009" s="194"/>
      <c r="G1009" s="194"/>
      <c r="H1009" s="194"/>
      <c r="I1009" s="194"/>
      <c r="J1009" s="129"/>
    </row>
    <row r="1010" ht="12.75" customHeight="1">
      <c r="A1010" s="194"/>
      <c r="B1010" s="93"/>
      <c r="C1010" s="194"/>
      <c r="D1010" s="220"/>
      <c r="E1010" s="194"/>
      <c r="F1010" s="194"/>
      <c r="G1010" s="194"/>
      <c r="H1010" s="194"/>
      <c r="I1010" s="194"/>
      <c r="J1010" s="129"/>
    </row>
    <row r="1011" ht="12.75" customHeight="1">
      <c r="A1011" s="194"/>
      <c r="B1011" s="93"/>
      <c r="C1011" s="194"/>
      <c r="D1011" s="220"/>
      <c r="E1011" s="194"/>
      <c r="F1011" s="194"/>
      <c r="G1011" s="194"/>
      <c r="H1011" s="194"/>
      <c r="I1011" s="194"/>
      <c r="J1011" s="129"/>
    </row>
    <row r="1012" ht="12.75" customHeight="1">
      <c r="A1012" s="194"/>
      <c r="B1012" s="93"/>
      <c r="C1012" s="194"/>
      <c r="D1012" s="220"/>
      <c r="E1012" s="194"/>
      <c r="F1012" s="194"/>
      <c r="G1012" s="194"/>
      <c r="H1012" s="194"/>
      <c r="I1012" s="194"/>
      <c r="J1012" s="129"/>
    </row>
    <row r="1013" ht="12.75" customHeight="1">
      <c r="A1013" s="194"/>
      <c r="B1013" s="93"/>
      <c r="C1013" s="194"/>
      <c r="D1013" s="220"/>
      <c r="E1013" s="194"/>
      <c r="F1013" s="194"/>
      <c r="G1013" s="194"/>
      <c r="H1013" s="194"/>
      <c r="I1013" s="194"/>
      <c r="J1013" s="129"/>
    </row>
    <row r="1014" ht="12.75" customHeight="1">
      <c r="A1014" s="194"/>
      <c r="B1014" s="93"/>
      <c r="C1014" s="194"/>
      <c r="D1014" s="220"/>
      <c r="E1014" s="194"/>
      <c r="F1014" s="194"/>
      <c r="G1014" s="194"/>
      <c r="H1014" s="194"/>
      <c r="I1014" s="194"/>
      <c r="J1014" s="129"/>
    </row>
    <row r="1015" ht="12.75" customHeight="1">
      <c r="A1015" s="194"/>
      <c r="B1015" s="93"/>
      <c r="C1015" s="194"/>
      <c r="D1015" s="220"/>
      <c r="E1015" s="194"/>
      <c r="F1015" s="194"/>
      <c r="G1015" s="194"/>
      <c r="H1015" s="194"/>
      <c r="I1015" s="194"/>
      <c r="J1015" s="129"/>
    </row>
    <row r="1016" ht="12.75" customHeight="1">
      <c r="A1016" s="194"/>
      <c r="B1016" s="93"/>
      <c r="C1016" s="194"/>
      <c r="D1016" s="220"/>
      <c r="E1016" s="194"/>
      <c r="F1016" s="194"/>
      <c r="G1016" s="194"/>
      <c r="H1016" s="194"/>
      <c r="I1016" s="194"/>
      <c r="J1016" s="129"/>
    </row>
    <row r="1017" ht="12.75" customHeight="1">
      <c r="A1017" s="194"/>
      <c r="B1017" s="93"/>
      <c r="C1017" s="194"/>
      <c r="D1017" s="220"/>
      <c r="E1017" s="194"/>
      <c r="F1017" s="194"/>
      <c r="G1017" s="194"/>
      <c r="H1017" s="194"/>
      <c r="I1017" s="194"/>
      <c r="J1017" s="129"/>
    </row>
    <row r="1018" ht="12.75" customHeight="1">
      <c r="A1018" s="194"/>
      <c r="B1018" s="93"/>
      <c r="C1018" s="194"/>
      <c r="D1018" s="220"/>
      <c r="E1018" s="194"/>
      <c r="F1018" s="194"/>
      <c r="G1018" s="194"/>
      <c r="H1018" s="194"/>
      <c r="I1018" s="194"/>
      <c r="J1018" s="129"/>
    </row>
    <row r="1019" ht="12.75" customHeight="1">
      <c r="A1019" s="194"/>
      <c r="B1019" s="93"/>
      <c r="C1019" s="194"/>
      <c r="D1019" s="220"/>
      <c r="E1019" s="194"/>
      <c r="F1019" s="194"/>
      <c r="G1019" s="194"/>
      <c r="H1019" s="194"/>
      <c r="I1019" s="194"/>
      <c r="J1019" s="129"/>
    </row>
    <row r="1020" ht="12.75" customHeight="1">
      <c r="A1020" s="194"/>
      <c r="B1020" s="93"/>
      <c r="C1020" s="194"/>
      <c r="D1020" s="220"/>
      <c r="E1020" s="194"/>
      <c r="F1020" s="194"/>
      <c r="G1020" s="194"/>
      <c r="H1020" s="194"/>
      <c r="I1020" s="194"/>
      <c r="J1020" s="129"/>
    </row>
    <row r="1021" ht="12.75" customHeight="1">
      <c r="A1021" s="194"/>
      <c r="B1021" s="93"/>
      <c r="C1021" s="194"/>
      <c r="D1021" s="220"/>
      <c r="E1021" s="194"/>
      <c r="F1021" s="194"/>
      <c r="G1021" s="194"/>
      <c r="H1021" s="194"/>
      <c r="I1021" s="194"/>
      <c r="J1021" s="129"/>
    </row>
    <row r="1022" ht="12.75" customHeight="1">
      <c r="A1022" s="194"/>
      <c r="B1022" s="93"/>
      <c r="C1022" s="194"/>
      <c r="D1022" s="220"/>
      <c r="E1022" s="194"/>
      <c r="F1022" s="194"/>
      <c r="G1022" s="194"/>
      <c r="H1022" s="194"/>
      <c r="I1022" s="194"/>
      <c r="J1022" s="129"/>
    </row>
    <row r="1023" ht="12.75" customHeight="1">
      <c r="A1023" s="194"/>
      <c r="B1023" s="93"/>
      <c r="C1023" s="194"/>
      <c r="D1023" s="220"/>
      <c r="E1023" s="194"/>
      <c r="F1023" s="194"/>
      <c r="G1023" s="194"/>
      <c r="H1023" s="194"/>
      <c r="I1023" s="194"/>
      <c r="J1023" s="129"/>
    </row>
    <row r="1024" ht="12.75" customHeight="1">
      <c r="A1024" s="194"/>
      <c r="B1024" s="93"/>
      <c r="C1024" s="194"/>
      <c r="D1024" s="220"/>
      <c r="E1024" s="194"/>
      <c r="F1024" s="194"/>
      <c r="G1024" s="194"/>
      <c r="H1024" s="194"/>
      <c r="I1024" s="194"/>
      <c r="J1024" s="129"/>
    </row>
    <row r="1025" ht="12.75" customHeight="1">
      <c r="A1025" s="194"/>
      <c r="B1025" s="93"/>
      <c r="C1025" s="194"/>
      <c r="D1025" s="220"/>
      <c r="E1025" s="194"/>
      <c r="F1025" s="194"/>
      <c r="G1025" s="194"/>
      <c r="H1025" s="194"/>
      <c r="I1025" s="194"/>
      <c r="J1025" s="129"/>
    </row>
    <row r="1026" ht="12.75" customHeight="1">
      <c r="A1026" s="194"/>
      <c r="B1026" s="93"/>
      <c r="C1026" s="194"/>
      <c r="D1026" s="220"/>
      <c r="E1026" s="194"/>
      <c r="F1026" s="194"/>
      <c r="G1026" s="194"/>
      <c r="H1026" s="194"/>
      <c r="I1026" s="194"/>
      <c r="J1026" s="129"/>
    </row>
    <row r="1027" ht="12.75" customHeight="1">
      <c r="A1027" s="194"/>
      <c r="B1027" s="93"/>
      <c r="C1027" s="194"/>
      <c r="D1027" s="220"/>
      <c r="E1027" s="194"/>
      <c r="F1027" s="194"/>
      <c r="G1027" s="194"/>
      <c r="H1027" s="194"/>
      <c r="I1027" s="194"/>
      <c r="J1027" s="129"/>
    </row>
    <row r="1028" ht="12.75" customHeight="1">
      <c r="A1028" s="194"/>
      <c r="B1028" s="93"/>
      <c r="C1028" s="194"/>
      <c r="D1028" s="220"/>
      <c r="E1028" s="194"/>
      <c r="F1028" s="194"/>
      <c r="G1028" s="194"/>
      <c r="H1028" s="194"/>
      <c r="I1028" s="194"/>
      <c r="J1028" s="129"/>
    </row>
    <row r="1029" ht="12.75" customHeight="1">
      <c r="A1029" s="194"/>
      <c r="B1029" s="93"/>
      <c r="C1029" s="194"/>
      <c r="D1029" s="220"/>
      <c r="E1029" s="194"/>
      <c r="F1029" s="194"/>
      <c r="G1029" s="194"/>
      <c r="H1029" s="194"/>
      <c r="I1029" s="194"/>
      <c r="J1029" s="129"/>
    </row>
    <row r="1030" ht="12.75" customHeight="1">
      <c r="A1030" s="194"/>
      <c r="B1030" s="93"/>
      <c r="C1030" s="194"/>
      <c r="D1030" s="220"/>
      <c r="E1030" s="194"/>
      <c r="F1030" s="194"/>
      <c r="G1030" s="194"/>
      <c r="H1030" s="194"/>
      <c r="I1030" s="194"/>
      <c r="J1030" s="129"/>
    </row>
    <row r="1031" ht="12.75" customHeight="1">
      <c r="A1031" s="194"/>
      <c r="B1031" s="93"/>
      <c r="C1031" s="194"/>
      <c r="D1031" s="220"/>
      <c r="E1031" s="194"/>
      <c r="F1031" s="194"/>
      <c r="G1031" s="194"/>
      <c r="H1031" s="194"/>
      <c r="I1031" s="194"/>
      <c r="J1031" s="129"/>
    </row>
    <row r="1032" ht="12.75" customHeight="1">
      <c r="A1032" s="194"/>
      <c r="B1032" s="93"/>
      <c r="C1032" s="194"/>
      <c r="D1032" s="220"/>
      <c r="E1032" s="194"/>
      <c r="F1032" s="194"/>
      <c r="G1032" s="194"/>
      <c r="H1032" s="194"/>
      <c r="I1032" s="194"/>
      <c r="J1032" s="129"/>
    </row>
    <row r="1033" ht="12.75" customHeight="1">
      <c r="A1033" s="194"/>
      <c r="B1033" s="93"/>
      <c r="C1033" s="194"/>
      <c r="D1033" s="220"/>
      <c r="E1033" s="194"/>
      <c r="F1033" s="194"/>
      <c r="G1033" s="194"/>
      <c r="H1033" s="194"/>
      <c r="I1033" s="194"/>
      <c r="J1033" s="129"/>
    </row>
    <row r="1034" ht="12.75" customHeight="1">
      <c r="A1034" s="194"/>
      <c r="B1034" s="93"/>
      <c r="C1034" s="194"/>
      <c r="D1034" s="220"/>
      <c r="E1034" s="194"/>
      <c r="F1034" s="194"/>
      <c r="G1034" s="194"/>
      <c r="H1034" s="194"/>
      <c r="I1034" s="194"/>
      <c r="J1034" s="129"/>
    </row>
    <row r="1035" ht="12.75" customHeight="1">
      <c r="A1035" s="194"/>
      <c r="B1035" s="93"/>
      <c r="C1035" s="194"/>
      <c r="D1035" s="220"/>
      <c r="E1035" s="194"/>
      <c r="F1035" s="194"/>
      <c r="G1035" s="194"/>
      <c r="H1035" s="194"/>
      <c r="I1035" s="194"/>
      <c r="J1035" s="129"/>
    </row>
    <row r="1036" ht="12.75" customHeight="1">
      <c r="A1036" s="194"/>
      <c r="B1036" s="93"/>
      <c r="C1036" s="194"/>
      <c r="D1036" s="220"/>
      <c r="E1036" s="194"/>
      <c r="F1036" s="194"/>
      <c r="G1036" s="194"/>
      <c r="H1036" s="194"/>
      <c r="I1036" s="194"/>
      <c r="J1036" s="129"/>
    </row>
    <row r="1037" ht="12.75" customHeight="1">
      <c r="A1037" s="194"/>
      <c r="B1037" s="93"/>
      <c r="C1037" s="194"/>
      <c r="D1037" s="220"/>
      <c r="E1037" s="194"/>
      <c r="F1037" s="194"/>
      <c r="G1037" s="194"/>
      <c r="H1037" s="194"/>
      <c r="I1037" s="194"/>
      <c r="J1037" s="129"/>
    </row>
    <row r="1038" ht="12.75" customHeight="1">
      <c r="A1038" s="194"/>
      <c r="B1038" s="93"/>
      <c r="C1038" s="194"/>
      <c r="D1038" s="220"/>
      <c r="E1038" s="194"/>
      <c r="F1038" s="194"/>
      <c r="G1038" s="194"/>
      <c r="H1038" s="194"/>
      <c r="I1038" s="194"/>
      <c r="J1038" s="129"/>
    </row>
    <row r="1039" ht="12.75" customHeight="1">
      <c r="A1039" s="194"/>
      <c r="B1039" s="93"/>
      <c r="C1039" s="194"/>
      <c r="D1039" s="220"/>
      <c r="E1039" s="194"/>
      <c r="F1039" s="194"/>
      <c r="G1039" s="194"/>
      <c r="H1039" s="194"/>
      <c r="I1039" s="194"/>
      <c r="J1039" s="129"/>
    </row>
    <row r="1040" ht="12.75" customHeight="1">
      <c r="A1040" s="194"/>
      <c r="B1040" s="93"/>
      <c r="C1040" s="194"/>
      <c r="D1040" s="220"/>
      <c r="E1040" s="194"/>
      <c r="F1040" s="194"/>
      <c r="G1040" s="194"/>
      <c r="H1040" s="194"/>
      <c r="I1040" s="194"/>
      <c r="J1040" s="129"/>
    </row>
    <row r="1041" ht="12.75" customHeight="1">
      <c r="A1041" s="194"/>
      <c r="B1041" s="93"/>
      <c r="C1041" s="194"/>
      <c r="D1041" s="220"/>
      <c r="E1041" s="194"/>
      <c r="F1041" s="194"/>
      <c r="G1041" s="194"/>
      <c r="H1041" s="194"/>
      <c r="I1041" s="194"/>
      <c r="J1041" s="129"/>
    </row>
    <row r="1042" ht="12.75" customHeight="1">
      <c r="A1042" s="194"/>
      <c r="B1042" s="93"/>
      <c r="C1042" s="194"/>
      <c r="D1042" s="220"/>
      <c r="E1042" s="194"/>
      <c r="F1042" s="194"/>
      <c r="G1042" s="194"/>
      <c r="H1042" s="194"/>
      <c r="I1042" s="194"/>
      <c r="J1042" s="129"/>
    </row>
    <row r="1043" ht="12.75" customHeight="1">
      <c r="A1043" s="194"/>
      <c r="B1043" s="93"/>
      <c r="C1043" s="194"/>
      <c r="D1043" s="220"/>
      <c r="E1043" s="194"/>
      <c r="F1043" s="194"/>
      <c r="G1043" s="194"/>
      <c r="H1043" s="194"/>
      <c r="I1043" s="194"/>
      <c r="J1043" s="129"/>
    </row>
    <row r="1044" ht="12.75" customHeight="1">
      <c r="A1044" s="194"/>
      <c r="B1044" s="93"/>
      <c r="C1044" s="194"/>
      <c r="D1044" s="220"/>
      <c r="E1044" s="194"/>
      <c r="F1044" s="194"/>
      <c r="G1044" s="194"/>
      <c r="H1044" s="194"/>
      <c r="I1044" s="194"/>
      <c r="J1044" s="129"/>
    </row>
    <row r="1045" ht="12.75" customHeight="1">
      <c r="A1045" s="194"/>
      <c r="B1045" s="93"/>
      <c r="C1045" s="194"/>
      <c r="D1045" s="220"/>
      <c r="E1045" s="194"/>
      <c r="F1045" s="194"/>
      <c r="G1045" s="194"/>
      <c r="H1045" s="194"/>
      <c r="I1045" s="194"/>
      <c r="J1045" s="129"/>
    </row>
    <row r="1046" ht="12.75" customHeight="1">
      <c r="A1046" s="194"/>
      <c r="B1046" s="93"/>
      <c r="C1046" s="194"/>
      <c r="D1046" s="220"/>
      <c r="E1046" s="194"/>
      <c r="F1046" s="194"/>
      <c r="G1046" s="194"/>
      <c r="H1046" s="194"/>
      <c r="I1046" s="194"/>
      <c r="J1046" s="129"/>
    </row>
    <row r="1047" ht="12.75" customHeight="1">
      <c r="A1047" s="194"/>
      <c r="B1047" s="93"/>
      <c r="C1047" s="194"/>
      <c r="D1047" s="220"/>
      <c r="E1047" s="194"/>
      <c r="F1047" s="194"/>
      <c r="G1047" s="194"/>
      <c r="H1047" s="194"/>
      <c r="I1047" s="194"/>
      <c r="J1047" s="129"/>
    </row>
    <row r="1048" ht="12.75" customHeight="1">
      <c r="A1048" s="194"/>
      <c r="B1048" s="93"/>
      <c r="C1048" s="194"/>
      <c r="D1048" s="220"/>
      <c r="E1048" s="194"/>
      <c r="F1048" s="194"/>
      <c r="G1048" s="194"/>
      <c r="H1048" s="194"/>
      <c r="I1048" s="194"/>
      <c r="J1048" s="129"/>
    </row>
    <row r="1049" ht="12.75" customHeight="1">
      <c r="A1049" s="194"/>
      <c r="B1049" s="93"/>
      <c r="C1049" s="194"/>
      <c r="D1049" s="220"/>
      <c r="E1049" s="194"/>
      <c r="F1049" s="194"/>
      <c r="G1049" s="194"/>
      <c r="H1049" s="194"/>
      <c r="I1049" s="194"/>
      <c r="J1049" s="129"/>
    </row>
    <row r="1050" ht="12.75" customHeight="1">
      <c r="A1050" s="194"/>
      <c r="B1050" s="93"/>
      <c r="C1050" s="194"/>
      <c r="D1050" s="220"/>
      <c r="E1050" s="194"/>
      <c r="F1050" s="194"/>
      <c r="G1050" s="194"/>
      <c r="H1050" s="194"/>
      <c r="I1050" s="194"/>
      <c r="J1050" s="129"/>
    </row>
    <row r="1051" ht="12.75" customHeight="1">
      <c r="A1051" s="194"/>
      <c r="B1051" s="93"/>
      <c r="C1051" s="194"/>
      <c r="D1051" s="220"/>
      <c r="E1051" s="194"/>
      <c r="F1051" s="194"/>
      <c r="G1051" s="194"/>
      <c r="H1051" s="194"/>
      <c r="I1051" s="194"/>
      <c r="J1051" s="129"/>
    </row>
    <row r="1052" ht="12.75" customHeight="1">
      <c r="A1052" s="194"/>
      <c r="B1052" s="93"/>
      <c r="C1052" s="194"/>
      <c r="D1052" s="220"/>
      <c r="E1052" s="194"/>
      <c r="F1052" s="194"/>
      <c r="G1052" s="194"/>
      <c r="H1052" s="194"/>
      <c r="I1052" s="194"/>
      <c r="J1052" s="129"/>
    </row>
    <row r="1053" ht="12.75" customHeight="1">
      <c r="A1053" s="194"/>
      <c r="B1053" s="93"/>
      <c r="C1053" s="194"/>
      <c r="D1053" s="220"/>
      <c r="E1053" s="194"/>
      <c r="F1053" s="194"/>
      <c r="G1053" s="194"/>
      <c r="H1053" s="194"/>
      <c r="I1053" s="194"/>
      <c r="J1053" s="129"/>
    </row>
    <row r="1054" ht="12.75" customHeight="1">
      <c r="A1054" s="194"/>
      <c r="B1054" s="93"/>
      <c r="C1054" s="194"/>
      <c r="D1054" s="220"/>
      <c r="E1054" s="194"/>
      <c r="F1054" s="194"/>
      <c r="G1054" s="194"/>
      <c r="H1054" s="194"/>
      <c r="I1054" s="194"/>
      <c r="J1054" s="129"/>
    </row>
    <row r="1055" ht="12.75" customHeight="1">
      <c r="A1055" s="194"/>
      <c r="B1055" s="93"/>
      <c r="C1055" s="194"/>
      <c r="D1055" s="220"/>
      <c r="E1055" s="194"/>
      <c r="F1055" s="194"/>
      <c r="G1055" s="194"/>
      <c r="H1055" s="194"/>
      <c r="I1055" s="194"/>
      <c r="J1055" s="12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65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0" t="s">
        <v>67</v>
      </c>
      <c r="C2" s="14">
        <v>208.0</v>
      </c>
      <c r="D2" s="14">
        <v>0.0</v>
      </c>
      <c r="E2" s="14">
        <v>0.0</v>
      </c>
      <c r="F2" s="14">
        <v>0.0</v>
      </c>
      <c r="G2" s="14">
        <v>0.0</v>
      </c>
      <c r="H2" s="14">
        <v>0.0</v>
      </c>
      <c r="I2" s="14">
        <v>0.0</v>
      </c>
      <c r="J2" s="15">
        <f t="shared" ref="J2:J32" si="1">C2+D2+E2+F2+G2+H2+I2</f>
        <v>208</v>
      </c>
      <c r="K2" s="7"/>
    </row>
    <row r="3">
      <c r="A3" s="9">
        <v>2.0</v>
      </c>
      <c r="B3" s="17" t="s">
        <v>74</v>
      </c>
      <c r="C3" s="14">
        <v>291.0</v>
      </c>
      <c r="D3" s="14">
        <v>0.0</v>
      </c>
      <c r="E3" s="14">
        <v>0.0</v>
      </c>
      <c r="F3" s="14">
        <v>0.0</v>
      </c>
      <c r="G3" s="14">
        <v>0.0</v>
      </c>
      <c r="H3" s="14">
        <v>0.0</v>
      </c>
      <c r="I3" s="14">
        <v>0.0</v>
      </c>
      <c r="J3" s="15">
        <f t="shared" si="1"/>
        <v>291</v>
      </c>
      <c r="K3" s="7"/>
    </row>
    <row r="4">
      <c r="A4" s="9">
        <v>3.0</v>
      </c>
      <c r="B4" s="17" t="s">
        <v>76</v>
      </c>
      <c r="C4" s="14">
        <v>580.0</v>
      </c>
      <c r="D4" s="14">
        <v>18.0</v>
      </c>
      <c r="E4" s="14">
        <v>0.0</v>
      </c>
      <c r="F4" s="14">
        <v>18.0</v>
      </c>
      <c r="G4" s="14">
        <v>0.0</v>
      </c>
      <c r="H4" s="14">
        <v>0.0</v>
      </c>
      <c r="I4" s="14">
        <v>186.0</v>
      </c>
      <c r="J4" s="15">
        <f t="shared" si="1"/>
        <v>802</v>
      </c>
      <c r="K4" s="7"/>
    </row>
    <row r="5">
      <c r="A5" s="9">
        <v>4.0</v>
      </c>
      <c r="B5" s="10" t="s">
        <v>78</v>
      </c>
      <c r="C5" s="14">
        <v>1036.0</v>
      </c>
      <c r="D5" s="14">
        <v>5.0</v>
      </c>
      <c r="E5" s="14">
        <v>109.0</v>
      </c>
      <c r="F5" s="14">
        <v>0.0</v>
      </c>
      <c r="G5" s="14">
        <v>7.0</v>
      </c>
      <c r="H5" s="14">
        <v>0.0</v>
      </c>
      <c r="I5" s="14">
        <v>174.0</v>
      </c>
      <c r="J5" s="15">
        <f t="shared" si="1"/>
        <v>1331</v>
      </c>
      <c r="K5" s="7"/>
    </row>
    <row r="6">
      <c r="A6" s="9">
        <v>5.0</v>
      </c>
      <c r="B6" s="10" t="s">
        <v>79</v>
      </c>
      <c r="C6" s="14">
        <v>1506.0</v>
      </c>
      <c r="D6" s="14">
        <v>1.0</v>
      </c>
      <c r="E6" s="14">
        <v>30.0</v>
      </c>
      <c r="F6" s="14">
        <v>225.0</v>
      </c>
      <c r="G6" s="14">
        <v>0.0</v>
      </c>
      <c r="H6" s="14">
        <v>0.0</v>
      </c>
      <c r="I6" s="14">
        <v>40.0</v>
      </c>
      <c r="J6" s="15">
        <f t="shared" si="1"/>
        <v>1802</v>
      </c>
      <c r="K6" s="7"/>
    </row>
    <row r="7">
      <c r="A7" s="9">
        <v>6.0</v>
      </c>
      <c r="B7" s="10" t="s">
        <v>80</v>
      </c>
      <c r="C7" s="14">
        <v>1851.0</v>
      </c>
      <c r="D7" s="14">
        <v>7.0</v>
      </c>
      <c r="E7" s="14">
        <v>23.0</v>
      </c>
      <c r="F7" s="14">
        <v>0.0</v>
      </c>
      <c r="G7" s="14">
        <v>0.0</v>
      </c>
      <c r="H7" s="14">
        <v>0.0</v>
      </c>
      <c r="I7" s="14">
        <v>29.0</v>
      </c>
      <c r="J7" s="15">
        <f t="shared" si="1"/>
        <v>1910</v>
      </c>
      <c r="K7" s="7"/>
    </row>
    <row r="8">
      <c r="A8" s="9">
        <v>7.0</v>
      </c>
      <c r="B8" s="10" t="s">
        <v>83</v>
      </c>
      <c r="C8" s="14">
        <v>1899.0</v>
      </c>
      <c r="D8" s="14">
        <v>2.0</v>
      </c>
      <c r="E8" s="14">
        <v>25.0</v>
      </c>
      <c r="F8" s="14">
        <v>0.0</v>
      </c>
      <c r="G8" s="14">
        <v>0.0</v>
      </c>
      <c r="H8" s="14">
        <v>0.0</v>
      </c>
      <c r="I8" s="14">
        <v>41.0</v>
      </c>
      <c r="J8" s="15">
        <f t="shared" si="1"/>
        <v>1967</v>
      </c>
      <c r="K8" s="7"/>
    </row>
    <row r="9">
      <c r="A9" s="9">
        <v>8.0</v>
      </c>
      <c r="B9" s="10" t="s">
        <v>84</v>
      </c>
      <c r="C9" s="14">
        <v>1793.0</v>
      </c>
      <c r="D9" s="14">
        <v>0.0</v>
      </c>
      <c r="E9" s="14">
        <v>0.0</v>
      </c>
      <c r="F9" s="14">
        <v>0.0</v>
      </c>
      <c r="G9" s="14">
        <v>0.0</v>
      </c>
      <c r="H9" s="14">
        <v>0.0</v>
      </c>
      <c r="I9" s="14">
        <v>0.0</v>
      </c>
      <c r="J9" s="15">
        <f t="shared" si="1"/>
        <v>1793</v>
      </c>
      <c r="K9" s="7"/>
    </row>
    <row r="10">
      <c r="A10" s="37">
        <v>9.0</v>
      </c>
      <c r="B10" s="38" t="s">
        <v>86</v>
      </c>
      <c r="C10" s="20">
        <v>1282.0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15">
        <f t="shared" si="1"/>
        <v>1282</v>
      </c>
      <c r="K10" s="7"/>
    </row>
    <row r="11">
      <c r="A11" s="9">
        <v>10.0</v>
      </c>
      <c r="B11" s="17" t="s">
        <v>88</v>
      </c>
      <c r="C11" s="20">
        <v>1183.0</v>
      </c>
      <c r="D11" s="20">
        <v>16.0</v>
      </c>
      <c r="E11" s="20">
        <v>39.0</v>
      </c>
      <c r="F11" s="20">
        <v>149.0</v>
      </c>
      <c r="G11" s="20">
        <v>0.0</v>
      </c>
      <c r="H11" s="20">
        <v>0.0</v>
      </c>
      <c r="I11" s="20">
        <v>45.0</v>
      </c>
      <c r="J11" s="15">
        <f t="shared" si="1"/>
        <v>1432</v>
      </c>
      <c r="K11" s="7"/>
    </row>
    <row r="12">
      <c r="A12" s="9">
        <v>11.0</v>
      </c>
      <c r="B12" s="10" t="s">
        <v>91</v>
      </c>
      <c r="C12" s="39">
        <v>1596.0</v>
      </c>
      <c r="D12" s="39">
        <v>9.0</v>
      </c>
      <c r="E12" s="39">
        <v>11.0</v>
      </c>
      <c r="F12" s="39">
        <v>0.0</v>
      </c>
      <c r="G12" s="39">
        <v>0.0</v>
      </c>
      <c r="H12" s="39">
        <v>0.0</v>
      </c>
      <c r="I12" s="39">
        <v>0.0</v>
      </c>
      <c r="J12" s="15">
        <f t="shared" si="1"/>
        <v>1616</v>
      </c>
      <c r="K12" s="7"/>
    </row>
    <row r="13">
      <c r="A13" s="9">
        <v>12.0</v>
      </c>
      <c r="B13" s="41" t="s">
        <v>95</v>
      </c>
      <c r="C13" s="42">
        <v>1520.0</v>
      </c>
      <c r="D13" s="42">
        <v>2.0</v>
      </c>
      <c r="E13" s="42">
        <v>9.0</v>
      </c>
      <c r="F13" s="42">
        <v>0.0</v>
      </c>
      <c r="G13" s="42">
        <v>0.0</v>
      </c>
      <c r="H13" s="42">
        <v>0.0</v>
      </c>
      <c r="I13" s="42">
        <v>34.0</v>
      </c>
      <c r="J13" s="15">
        <f t="shared" si="1"/>
        <v>1565</v>
      </c>
      <c r="K13" s="7"/>
    </row>
    <row r="14">
      <c r="A14" s="9">
        <v>13.0</v>
      </c>
      <c r="B14" s="10" t="s">
        <v>101</v>
      </c>
      <c r="C14" s="14">
        <v>1474.0</v>
      </c>
      <c r="D14" s="14">
        <v>3.0</v>
      </c>
      <c r="E14" s="14">
        <v>19.0</v>
      </c>
      <c r="F14" s="14">
        <v>0.0</v>
      </c>
      <c r="G14" s="14">
        <v>0.0</v>
      </c>
      <c r="H14" s="14">
        <v>0.0</v>
      </c>
      <c r="I14" s="14">
        <v>0.0</v>
      </c>
      <c r="J14" s="15">
        <f t="shared" si="1"/>
        <v>1496</v>
      </c>
      <c r="K14" s="7"/>
    </row>
    <row r="15">
      <c r="A15" s="9">
        <v>14.0</v>
      </c>
      <c r="B15" s="10" t="s">
        <v>105</v>
      </c>
      <c r="C15" s="14">
        <v>1069.0</v>
      </c>
      <c r="D15" s="14">
        <v>4.0</v>
      </c>
      <c r="E15" s="14">
        <v>16.0</v>
      </c>
      <c r="F15" s="14">
        <v>0.0</v>
      </c>
      <c r="G15" s="14">
        <v>0.0</v>
      </c>
      <c r="H15" s="14">
        <v>0.0</v>
      </c>
      <c r="I15" s="14">
        <v>101.0</v>
      </c>
      <c r="J15" s="15">
        <f t="shared" si="1"/>
        <v>1190</v>
      </c>
      <c r="K15" s="7"/>
    </row>
    <row r="16">
      <c r="A16" s="9">
        <v>15.0</v>
      </c>
      <c r="B16" s="10" t="s">
        <v>109</v>
      </c>
      <c r="C16" s="14">
        <v>904.0</v>
      </c>
      <c r="D16" s="14">
        <v>0.0</v>
      </c>
      <c r="E16" s="14">
        <v>0.0</v>
      </c>
      <c r="F16" s="14">
        <v>0.0</v>
      </c>
      <c r="G16" s="14">
        <v>0.0</v>
      </c>
      <c r="H16" s="14">
        <v>0.0</v>
      </c>
      <c r="I16" s="14">
        <v>0.0</v>
      </c>
      <c r="J16" s="15">
        <f t="shared" si="1"/>
        <v>904</v>
      </c>
      <c r="K16" s="7"/>
    </row>
    <row r="17">
      <c r="A17" s="9">
        <v>16.0</v>
      </c>
      <c r="B17" s="17" t="s">
        <v>113</v>
      </c>
      <c r="C17" s="20">
        <v>580.0</v>
      </c>
      <c r="D17" s="20">
        <v>0.0</v>
      </c>
      <c r="E17" s="20">
        <v>0.0</v>
      </c>
      <c r="F17" s="20">
        <v>0.0</v>
      </c>
      <c r="G17" s="20">
        <v>0.0</v>
      </c>
      <c r="H17" s="20">
        <v>0.0</v>
      </c>
      <c r="I17" s="20">
        <v>0.0</v>
      </c>
      <c r="J17" s="15">
        <f t="shared" si="1"/>
        <v>580</v>
      </c>
      <c r="K17" s="7"/>
    </row>
    <row r="18">
      <c r="A18" s="9">
        <v>17.0</v>
      </c>
      <c r="B18" s="17" t="s">
        <v>117</v>
      </c>
      <c r="C18" s="20">
        <v>451.0</v>
      </c>
      <c r="D18" s="20">
        <v>10.0</v>
      </c>
      <c r="E18" s="20">
        <v>55.0</v>
      </c>
      <c r="F18" s="20">
        <v>44.0</v>
      </c>
      <c r="G18" s="20">
        <v>0.0</v>
      </c>
      <c r="H18" s="20">
        <v>0.0</v>
      </c>
      <c r="I18" s="20">
        <v>35.0</v>
      </c>
      <c r="J18" s="15">
        <f t="shared" si="1"/>
        <v>595</v>
      </c>
      <c r="K18" s="7"/>
    </row>
    <row r="19">
      <c r="A19" s="9">
        <v>18.0</v>
      </c>
      <c r="B19" s="10" t="s">
        <v>120</v>
      </c>
      <c r="C19" s="14">
        <v>693.0</v>
      </c>
      <c r="D19" s="14">
        <v>7.0</v>
      </c>
      <c r="E19" s="14">
        <v>25.0</v>
      </c>
      <c r="F19" s="14">
        <v>0.0</v>
      </c>
      <c r="G19" s="14">
        <v>0.0</v>
      </c>
      <c r="H19" s="14">
        <v>0.0</v>
      </c>
      <c r="I19" s="14">
        <v>42.0</v>
      </c>
      <c r="J19" s="15">
        <f t="shared" si="1"/>
        <v>767</v>
      </c>
      <c r="K19" s="7"/>
    </row>
    <row r="20">
      <c r="A20" s="9">
        <v>19.0</v>
      </c>
      <c r="B20" s="10" t="s">
        <v>125</v>
      </c>
      <c r="C20" s="14">
        <v>636.0</v>
      </c>
      <c r="D20" s="14">
        <v>0.0</v>
      </c>
      <c r="E20" s="14">
        <v>14.0</v>
      </c>
      <c r="F20" s="14">
        <v>0.0</v>
      </c>
      <c r="G20" s="14">
        <v>0.0</v>
      </c>
      <c r="H20" s="14">
        <v>0.0</v>
      </c>
      <c r="I20" s="14">
        <v>64.0</v>
      </c>
      <c r="J20" s="15">
        <f t="shared" si="1"/>
        <v>714</v>
      </c>
      <c r="K20" s="7"/>
    </row>
    <row r="21">
      <c r="A21" s="9">
        <v>20.0</v>
      </c>
      <c r="B21" s="10" t="s">
        <v>129</v>
      </c>
      <c r="C21" s="14">
        <v>610.0</v>
      </c>
      <c r="D21" s="14">
        <v>4.0</v>
      </c>
      <c r="E21" s="14">
        <v>22.0</v>
      </c>
      <c r="F21" s="14">
        <v>0.0</v>
      </c>
      <c r="G21" s="14">
        <v>0.0</v>
      </c>
      <c r="H21" s="14">
        <v>0.0</v>
      </c>
      <c r="I21" s="14">
        <v>204.0</v>
      </c>
      <c r="J21" s="15">
        <f t="shared" si="1"/>
        <v>840</v>
      </c>
      <c r="K21" s="7"/>
    </row>
    <row r="22">
      <c r="A22" s="9">
        <v>21.0</v>
      </c>
      <c r="B22" s="10" t="s">
        <v>132</v>
      </c>
      <c r="C22" s="14">
        <v>614.0</v>
      </c>
      <c r="D22" s="14">
        <v>2.0</v>
      </c>
      <c r="E22" s="14">
        <v>13.0</v>
      </c>
      <c r="F22" s="14">
        <v>0.0</v>
      </c>
      <c r="G22" s="14">
        <v>0.0</v>
      </c>
      <c r="H22" s="14">
        <v>0.0</v>
      </c>
      <c r="I22" s="14">
        <v>35.0</v>
      </c>
      <c r="J22" s="15">
        <f t="shared" si="1"/>
        <v>664</v>
      </c>
      <c r="K22" s="7"/>
    </row>
    <row r="23">
      <c r="A23" s="9">
        <v>22.0</v>
      </c>
      <c r="B23" s="10" t="s">
        <v>135</v>
      </c>
      <c r="C23" s="14">
        <v>653.0</v>
      </c>
      <c r="D23" s="14">
        <v>0.0</v>
      </c>
      <c r="E23" s="14">
        <v>0.0</v>
      </c>
      <c r="F23" s="14">
        <v>0.0</v>
      </c>
      <c r="G23" s="14">
        <v>0.0</v>
      </c>
      <c r="H23" s="14">
        <v>0.0</v>
      </c>
      <c r="I23" s="14">
        <v>0.0</v>
      </c>
      <c r="J23" s="15">
        <f t="shared" si="1"/>
        <v>653</v>
      </c>
      <c r="K23" s="7"/>
    </row>
    <row r="24">
      <c r="A24" s="9">
        <v>23.0</v>
      </c>
      <c r="B24" s="17" t="s">
        <v>137</v>
      </c>
      <c r="C24" s="20">
        <v>471.0</v>
      </c>
      <c r="D24" s="20">
        <v>0.0</v>
      </c>
      <c r="E24" s="20">
        <v>0.0</v>
      </c>
      <c r="F24" s="20">
        <v>0.0</v>
      </c>
      <c r="G24" s="20">
        <v>0.0</v>
      </c>
      <c r="H24" s="20">
        <v>0.0</v>
      </c>
      <c r="I24" s="20">
        <v>0.0</v>
      </c>
      <c r="J24" s="15">
        <f t="shared" si="1"/>
        <v>471</v>
      </c>
      <c r="K24" s="7"/>
    </row>
    <row r="25">
      <c r="A25" s="9">
        <v>24.0</v>
      </c>
      <c r="B25" s="17" t="s">
        <v>139</v>
      </c>
      <c r="C25" s="20">
        <v>457.0</v>
      </c>
      <c r="D25" s="20">
        <v>14.0</v>
      </c>
      <c r="E25" s="20">
        <v>566.0</v>
      </c>
      <c r="F25" s="20">
        <v>0.0</v>
      </c>
      <c r="G25" s="20">
        <v>0.0</v>
      </c>
      <c r="H25" s="20">
        <v>0.0</v>
      </c>
      <c r="I25" s="20">
        <v>0.0</v>
      </c>
      <c r="J25" s="15">
        <f t="shared" si="1"/>
        <v>1037</v>
      </c>
      <c r="K25" s="7"/>
    </row>
    <row r="26">
      <c r="A26" s="9">
        <v>25.0</v>
      </c>
      <c r="B26" s="10" t="s">
        <v>142</v>
      </c>
      <c r="C26" s="14">
        <v>526.0</v>
      </c>
      <c r="D26" s="14">
        <v>3.0</v>
      </c>
      <c r="E26" s="14">
        <v>284.0</v>
      </c>
      <c r="F26" s="14">
        <v>0.0</v>
      </c>
      <c r="G26" s="14">
        <v>0.0</v>
      </c>
      <c r="H26" s="14">
        <v>0.0</v>
      </c>
      <c r="I26" s="14">
        <v>305.0</v>
      </c>
      <c r="J26" s="15">
        <f t="shared" si="1"/>
        <v>1118</v>
      </c>
      <c r="K26" s="7"/>
    </row>
    <row r="27">
      <c r="A27" s="9">
        <v>26.0</v>
      </c>
      <c r="B27" s="10" t="s">
        <v>144</v>
      </c>
      <c r="C27" s="14">
        <v>647.0</v>
      </c>
      <c r="D27" s="14">
        <v>0.0</v>
      </c>
      <c r="E27" s="14">
        <v>229.0</v>
      </c>
      <c r="F27" s="14">
        <v>0.0</v>
      </c>
      <c r="G27" s="14">
        <v>0.0</v>
      </c>
      <c r="H27" s="14">
        <v>0.0</v>
      </c>
      <c r="I27" s="14">
        <v>68.0</v>
      </c>
      <c r="J27" s="15">
        <f t="shared" si="1"/>
        <v>944</v>
      </c>
      <c r="K27" s="7"/>
    </row>
    <row r="28">
      <c r="A28" s="9">
        <v>27.0</v>
      </c>
      <c r="B28" s="10" t="s">
        <v>147</v>
      </c>
      <c r="C28" s="14">
        <v>570.0</v>
      </c>
      <c r="D28" s="14">
        <v>0.0</v>
      </c>
      <c r="E28" s="14">
        <v>0.0</v>
      </c>
      <c r="F28" s="14">
        <v>0.0</v>
      </c>
      <c r="G28" s="14">
        <v>0.0</v>
      </c>
      <c r="H28" s="14">
        <v>0.0</v>
      </c>
      <c r="I28" s="14">
        <v>0.0</v>
      </c>
      <c r="J28" s="15">
        <f t="shared" si="1"/>
        <v>570</v>
      </c>
      <c r="K28" s="7"/>
    </row>
    <row r="29">
      <c r="A29" s="9">
        <v>28.0</v>
      </c>
      <c r="B29" s="10" t="s">
        <v>148</v>
      </c>
      <c r="C29" s="14">
        <v>235.0</v>
      </c>
      <c r="D29" s="14">
        <v>0.0</v>
      </c>
      <c r="E29" s="14">
        <v>0.0</v>
      </c>
      <c r="F29" s="14">
        <v>0.0</v>
      </c>
      <c r="G29" s="14">
        <v>0.0</v>
      </c>
      <c r="H29" s="14">
        <v>0.0</v>
      </c>
      <c r="I29" s="14">
        <v>0.0</v>
      </c>
      <c r="J29" s="15">
        <f t="shared" si="1"/>
        <v>235</v>
      </c>
      <c r="K29" s="7"/>
    </row>
    <row r="30">
      <c r="A30" s="9">
        <v>29.0</v>
      </c>
      <c r="B30" s="10" t="s">
        <v>151</v>
      </c>
      <c r="C30" s="14">
        <v>849.0</v>
      </c>
      <c r="D30" s="14">
        <v>0.0</v>
      </c>
      <c r="E30" s="14">
        <v>0.0</v>
      </c>
      <c r="F30" s="14">
        <v>0.0</v>
      </c>
      <c r="G30" s="14">
        <v>0.0</v>
      </c>
      <c r="H30" s="14">
        <v>0.0</v>
      </c>
      <c r="I30" s="14">
        <v>0.0</v>
      </c>
      <c r="J30" s="15">
        <f t="shared" si="1"/>
        <v>849</v>
      </c>
      <c r="K30" s="7"/>
    </row>
    <row r="31">
      <c r="A31" s="22">
        <v>30.0</v>
      </c>
      <c r="B31" s="45" t="s">
        <v>153</v>
      </c>
      <c r="C31" s="46">
        <v>419.0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27">
        <f t="shared" si="1"/>
        <v>419</v>
      </c>
      <c r="K31" s="7"/>
    </row>
    <row r="32">
      <c r="A32" s="22">
        <v>31.0</v>
      </c>
      <c r="B32" s="23"/>
      <c r="C32" s="25"/>
      <c r="D32" s="25"/>
      <c r="E32" s="25"/>
      <c r="F32" s="25"/>
      <c r="G32" s="25"/>
      <c r="H32" s="25"/>
      <c r="I32" s="25"/>
      <c r="J32" s="27">
        <f t="shared" si="1"/>
        <v>0</v>
      </c>
      <c r="K32" s="7"/>
    </row>
    <row r="33">
      <c r="A33" s="29" t="s">
        <v>61</v>
      </c>
      <c r="B33" s="31"/>
      <c r="C33" s="33">
        <f t="shared" ref="C33:J33" si="2">C2+C3+C4+C5+C6+C7+C8+C9+C10+C11+C12+C13+C14+C15+C16+C17+C18+C19+C20+C21+C22+C23+C24+C25+C26+C27+C28+C29+C30+C31+C32</f>
        <v>26603</v>
      </c>
      <c r="D33" s="33">
        <f t="shared" si="2"/>
        <v>107</v>
      </c>
      <c r="E33" s="33">
        <f t="shared" si="2"/>
        <v>1489</v>
      </c>
      <c r="F33" s="33">
        <f t="shared" si="2"/>
        <v>436</v>
      </c>
      <c r="G33" s="33">
        <f t="shared" si="2"/>
        <v>7</v>
      </c>
      <c r="H33" s="33">
        <f t="shared" si="2"/>
        <v>0</v>
      </c>
      <c r="I33" s="33">
        <f t="shared" si="2"/>
        <v>1403</v>
      </c>
      <c r="J33" s="35">
        <f t="shared" si="2"/>
        <v>30045</v>
      </c>
      <c r="K33" s="7"/>
    </row>
  </sheetData>
  <mergeCells count="1">
    <mergeCell ref="A33:B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69</v>
      </c>
      <c r="B1" s="3" t="s">
        <v>2</v>
      </c>
      <c r="C1" s="3" t="s">
        <v>4</v>
      </c>
      <c r="D1" s="3" t="s">
        <v>23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5" t="s">
        <v>11</v>
      </c>
      <c r="L1" s="7"/>
    </row>
    <row r="2">
      <c r="A2" s="9">
        <v>1.0</v>
      </c>
      <c r="B2" s="10" t="s">
        <v>73</v>
      </c>
      <c r="C2" s="14">
        <v>335.0</v>
      </c>
      <c r="D2" s="11"/>
      <c r="E2" s="14">
        <v>27.0</v>
      </c>
      <c r="F2" s="14">
        <v>1895.0</v>
      </c>
      <c r="G2" s="14">
        <v>0.0</v>
      </c>
      <c r="H2" s="14">
        <v>0.0</v>
      </c>
      <c r="I2" s="14">
        <v>0.0</v>
      </c>
      <c r="J2" s="14">
        <v>38.0</v>
      </c>
      <c r="K2" s="15">
        <f t="shared" ref="K2:K32" si="1">C2+E2+F2+G2+H2+I2+J2+D2</f>
        <v>2295</v>
      </c>
      <c r="L2" s="7"/>
    </row>
    <row r="3">
      <c r="A3" s="9">
        <v>2.0</v>
      </c>
      <c r="B3" s="17" t="s">
        <v>81</v>
      </c>
      <c r="C3" s="14">
        <v>669.0</v>
      </c>
      <c r="D3" s="11"/>
      <c r="E3" s="14">
        <v>12.0</v>
      </c>
      <c r="F3" s="14">
        <v>1016.0</v>
      </c>
      <c r="G3" s="14">
        <v>64.0</v>
      </c>
      <c r="H3" s="14">
        <v>0.0</v>
      </c>
      <c r="I3" s="14">
        <v>0.0</v>
      </c>
      <c r="J3" s="14">
        <v>0.0</v>
      </c>
      <c r="K3" s="15">
        <f t="shared" si="1"/>
        <v>1761</v>
      </c>
      <c r="L3" s="7"/>
    </row>
    <row r="4">
      <c r="A4" s="9">
        <v>3.0</v>
      </c>
      <c r="B4" s="17" t="s">
        <v>85</v>
      </c>
      <c r="C4" s="14">
        <v>849.0</v>
      </c>
      <c r="D4" s="11"/>
      <c r="E4" s="14">
        <v>13.0</v>
      </c>
      <c r="F4" s="14">
        <v>726.0</v>
      </c>
      <c r="G4" s="14">
        <v>0.0</v>
      </c>
      <c r="H4" s="14">
        <v>0.0</v>
      </c>
      <c r="I4" s="14">
        <v>0.0</v>
      </c>
      <c r="J4" s="14">
        <v>0.0</v>
      </c>
      <c r="K4" s="15">
        <f t="shared" si="1"/>
        <v>1588</v>
      </c>
      <c r="L4" s="7"/>
    </row>
    <row r="5">
      <c r="A5" s="9">
        <v>4.0</v>
      </c>
      <c r="B5" s="10" t="s">
        <v>89</v>
      </c>
      <c r="C5" s="14">
        <v>1230.0</v>
      </c>
      <c r="D5" s="11"/>
      <c r="E5" s="14">
        <v>18.0</v>
      </c>
      <c r="F5" s="14">
        <v>525.0</v>
      </c>
      <c r="G5" s="14">
        <v>75.0</v>
      </c>
      <c r="H5" s="14">
        <v>0.0</v>
      </c>
      <c r="I5" s="14">
        <v>0.0</v>
      </c>
      <c r="J5" s="14">
        <v>0.0</v>
      </c>
      <c r="K5" s="15">
        <f t="shared" si="1"/>
        <v>1848</v>
      </c>
      <c r="L5" s="7"/>
    </row>
    <row r="6">
      <c r="A6" s="9">
        <v>5.0</v>
      </c>
      <c r="B6" s="10" t="s">
        <v>93</v>
      </c>
      <c r="C6" s="14">
        <v>1068.0</v>
      </c>
      <c r="D6" s="11"/>
      <c r="E6" s="14">
        <v>6.0</v>
      </c>
      <c r="F6" s="14">
        <v>485.0</v>
      </c>
      <c r="G6" s="14">
        <v>0.0</v>
      </c>
      <c r="H6" s="14">
        <v>0.0</v>
      </c>
      <c r="I6" s="14">
        <v>0.0</v>
      </c>
      <c r="J6" s="14">
        <v>166.0</v>
      </c>
      <c r="K6" s="15">
        <f t="shared" si="1"/>
        <v>1725</v>
      </c>
      <c r="L6" s="7"/>
    </row>
    <row r="7">
      <c r="A7" s="9">
        <v>6.0</v>
      </c>
      <c r="B7" s="10" t="s">
        <v>94</v>
      </c>
      <c r="C7" s="14">
        <v>951.0</v>
      </c>
      <c r="D7" s="11"/>
      <c r="E7" s="14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f t="shared" si="1"/>
        <v>951</v>
      </c>
      <c r="L7" s="7"/>
    </row>
    <row r="8">
      <c r="A8" s="9">
        <v>7.0</v>
      </c>
      <c r="B8" s="10" t="s">
        <v>96</v>
      </c>
      <c r="C8" s="14">
        <v>622.0</v>
      </c>
      <c r="D8" s="11"/>
      <c r="E8" s="14">
        <v>0.0</v>
      </c>
      <c r="F8" s="14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f t="shared" si="1"/>
        <v>622</v>
      </c>
      <c r="L8" s="7"/>
    </row>
    <row r="9">
      <c r="A9" s="9">
        <v>8.0</v>
      </c>
      <c r="B9" s="10" t="s">
        <v>100</v>
      </c>
      <c r="C9" s="14">
        <v>785.0</v>
      </c>
      <c r="D9" s="11"/>
      <c r="E9" s="14">
        <v>8.0</v>
      </c>
      <c r="F9" s="14">
        <v>812.0</v>
      </c>
      <c r="G9" s="14">
        <v>0.0</v>
      </c>
      <c r="H9" s="14">
        <v>0.0</v>
      </c>
      <c r="I9" s="14">
        <v>0.0</v>
      </c>
      <c r="J9" s="14">
        <v>0.0</v>
      </c>
      <c r="K9" s="15">
        <f t="shared" si="1"/>
        <v>1605</v>
      </c>
      <c r="L9" s="7"/>
    </row>
    <row r="10">
      <c r="A10" s="37">
        <v>9.0</v>
      </c>
      <c r="B10" s="38" t="s">
        <v>103</v>
      </c>
      <c r="C10" s="20">
        <v>937.0</v>
      </c>
      <c r="D10" s="21"/>
      <c r="E10" s="20">
        <v>15.0</v>
      </c>
      <c r="F10" s="20">
        <v>612.0</v>
      </c>
      <c r="G10" s="20">
        <v>0.0</v>
      </c>
      <c r="H10" s="20">
        <v>0.0</v>
      </c>
      <c r="I10" s="20">
        <v>0.0</v>
      </c>
      <c r="J10" s="20">
        <v>115.0</v>
      </c>
      <c r="K10" s="15">
        <f t="shared" si="1"/>
        <v>1679</v>
      </c>
      <c r="L10" s="7"/>
    </row>
    <row r="11">
      <c r="A11" s="9">
        <v>10.0</v>
      </c>
      <c r="B11" s="17" t="s">
        <v>107</v>
      </c>
      <c r="C11" s="20">
        <v>994.0</v>
      </c>
      <c r="D11" s="21"/>
      <c r="E11" s="20">
        <v>9.0</v>
      </c>
      <c r="F11" s="20">
        <v>121.0</v>
      </c>
      <c r="G11" s="20">
        <v>0.0</v>
      </c>
      <c r="H11" s="20">
        <v>0.0</v>
      </c>
      <c r="I11" s="20">
        <v>0.0</v>
      </c>
      <c r="J11" s="20">
        <v>52.0</v>
      </c>
      <c r="K11" s="15">
        <f t="shared" si="1"/>
        <v>1176</v>
      </c>
      <c r="L11" s="7"/>
    </row>
    <row r="12">
      <c r="A12" s="9">
        <v>11.0</v>
      </c>
      <c r="B12" s="10" t="s">
        <v>110</v>
      </c>
      <c r="C12" s="39">
        <v>753.0</v>
      </c>
      <c r="D12" s="43"/>
      <c r="E12" s="39">
        <v>5.0</v>
      </c>
      <c r="F12" s="39">
        <v>44.0</v>
      </c>
      <c r="G12" s="39">
        <v>0.0</v>
      </c>
      <c r="H12" s="39">
        <v>0.0</v>
      </c>
      <c r="I12" s="39">
        <v>0.0</v>
      </c>
      <c r="J12" s="39">
        <v>28.0</v>
      </c>
      <c r="K12" s="15">
        <f t="shared" si="1"/>
        <v>830</v>
      </c>
      <c r="L12" s="7"/>
    </row>
    <row r="13">
      <c r="A13" s="9">
        <v>12.0</v>
      </c>
      <c r="B13" s="41" t="s">
        <v>115</v>
      </c>
      <c r="C13" s="42">
        <v>529.0</v>
      </c>
      <c r="D13" s="44"/>
      <c r="E13" s="42">
        <v>4.0</v>
      </c>
      <c r="F13" s="42">
        <v>57.0</v>
      </c>
      <c r="G13" s="42">
        <v>47.0</v>
      </c>
      <c r="H13" s="42">
        <v>0.0</v>
      </c>
      <c r="I13" s="42">
        <v>0.0</v>
      </c>
      <c r="J13" s="42">
        <v>58.0</v>
      </c>
      <c r="K13" s="15">
        <f t="shared" si="1"/>
        <v>695</v>
      </c>
      <c r="L13" s="7"/>
    </row>
    <row r="14">
      <c r="A14" s="9">
        <v>13.0</v>
      </c>
      <c r="B14" s="10" t="s">
        <v>123</v>
      </c>
      <c r="C14" s="14">
        <v>429.0</v>
      </c>
      <c r="D14" s="11"/>
      <c r="E14" s="14">
        <v>0.0</v>
      </c>
      <c r="F14" s="14">
        <v>0.0</v>
      </c>
      <c r="G14" s="14">
        <v>0.0</v>
      </c>
      <c r="H14" s="14">
        <v>0.0</v>
      </c>
      <c r="I14" s="14">
        <v>0.0</v>
      </c>
      <c r="J14" s="14">
        <v>0.0</v>
      </c>
      <c r="K14" s="15">
        <f t="shared" si="1"/>
        <v>429</v>
      </c>
      <c r="L14" s="7"/>
    </row>
    <row r="15">
      <c r="A15" s="9">
        <v>14.0</v>
      </c>
      <c r="B15" s="10" t="s">
        <v>127</v>
      </c>
      <c r="C15" s="14">
        <v>239.0</v>
      </c>
      <c r="D15" s="11"/>
      <c r="E15" s="14">
        <v>0.0</v>
      </c>
      <c r="F15" s="14">
        <v>0.0</v>
      </c>
      <c r="G15" s="14">
        <v>0.0</v>
      </c>
      <c r="H15" s="14">
        <v>0.0</v>
      </c>
      <c r="I15" s="14">
        <v>0.0</v>
      </c>
      <c r="J15" s="14">
        <v>0.0</v>
      </c>
      <c r="K15" s="15">
        <f t="shared" si="1"/>
        <v>239</v>
      </c>
      <c r="L15" s="7"/>
    </row>
    <row r="16">
      <c r="A16" s="9">
        <v>15.0</v>
      </c>
      <c r="B16" s="10" t="s">
        <v>131</v>
      </c>
      <c r="C16" s="14">
        <v>188.0</v>
      </c>
      <c r="D16" s="11"/>
      <c r="E16" s="14">
        <v>17.0</v>
      </c>
      <c r="F16" s="14">
        <v>588.0</v>
      </c>
      <c r="G16" s="14">
        <v>0.0</v>
      </c>
      <c r="H16" s="14">
        <v>0.0</v>
      </c>
      <c r="I16" s="14">
        <v>0.0</v>
      </c>
      <c r="J16" s="14">
        <v>2.0</v>
      </c>
      <c r="K16" s="15">
        <f t="shared" si="1"/>
        <v>795</v>
      </c>
      <c r="L16" s="7"/>
    </row>
    <row r="17">
      <c r="A17" s="9">
        <v>16.0</v>
      </c>
      <c r="B17" s="17" t="s">
        <v>133</v>
      </c>
      <c r="C17" s="20">
        <v>331.0</v>
      </c>
      <c r="D17" s="21"/>
      <c r="E17" s="20">
        <v>6.0</v>
      </c>
      <c r="F17" s="20">
        <v>238.0</v>
      </c>
      <c r="G17" s="20">
        <v>0.0</v>
      </c>
      <c r="H17" s="20">
        <v>0.0</v>
      </c>
      <c r="I17" s="20">
        <v>0.0</v>
      </c>
      <c r="J17" s="20">
        <v>80.0</v>
      </c>
      <c r="K17" s="15">
        <f t="shared" si="1"/>
        <v>655</v>
      </c>
      <c r="L17" s="7"/>
    </row>
    <row r="18">
      <c r="A18" s="9">
        <v>17.0</v>
      </c>
      <c r="B18" s="17" t="s">
        <v>134</v>
      </c>
      <c r="C18" s="20">
        <v>326.0</v>
      </c>
      <c r="D18" s="21"/>
      <c r="E18" s="20">
        <v>13.0</v>
      </c>
      <c r="F18" s="20">
        <v>226.0</v>
      </c>
      <c r="G18" s="20">
        <v>0.0</v>
      </c>
      <c r="H18" s="20">
        <v>6.0</v>
      </c>
      <c r="I18" s="20">
        <v>0.0</v>
      </c>
      <c r="J18" s="20">
        <v>60.0</v>
      </c>
      <c r="K18" s="15">
        <f t="shared" si="1"/>
        <v>631</v>
      </c>
      <c r="L18" s="7"/>
    </row>
    <row r="19">
      <c r="A19" s="9">
        <v>18.0</v>
      </c>
      <c r="B19" s="10" t="s">
        <v>136</v>
      </c>
      <c r="C19" s="14">
        <v>309.0</v>
      </c>
      <c r="D19" s="11"/>
      <c r="E19" s="14">
        <v>1.0</v>
      </c>
      <c r="F19" s="14">
        <v>233.0</v>
      </c>
      <c r="G19" s="14">
        <v>0.0</v>
      </c>
      <c r="H19" s="14">
        <v>0.0</v>
      </c>
      <c r="I19" s="14">
        <v>0.0</v>
      </c>
      <c r="J19" s="14">
        <v>0.0</v>
      </c>
      <c r="K19" s="15">
        <f t="shared" si="1"/>
        <v>543</v>
      </c>
      <c r="L19" s="7"/>
    </row>
    <row r="20">
      <c r="A20" s="9">
        <v>19.0</v>
      </c>
      <c r="B20" s="10" t="s">
        <v>138</v>
      </c>
      <c r="C20" s="14">
        <v>369.0</v>
      </c>
      <c r="D20" s="11"/>
      <c r="E20" s="14">
        <v>19.0</v>
      </c>
      <c r="F20" s="14">
        <v>214.0</v>
      </c>
      <c r="G20" s="14">
        <v>0.0</v>
      </c>
      <c r="H20" s="14">
        <v>0.0</v>
      </c>
      <c r="I20" s="14">
        <v>0.0</v>
      </c>
      <c r="J20" s="14">
        <v>51.0</v>
      </c>
      <c r="K20" s="15">
        <f t="shared" si="1"/>
        <v>653</v>
      </c>
      <c r="L20" s="7"/>
    </row>
    <row r="21">
      <c r="A21" s="9">
        <v>20.0</v>
      </c>
      <c r="B21" s="10" t="s">
        <v>140</v>
      </c>
      <c r="C21" s="14">
        <v>298.0</v>
      </c>
      <c r="D21" s="11"/>
      <c r="E21" s="14">
        <v>0.0</v>
      </c>
      <c r="F21" s="14">
        <v>0.0</v>
      </c>
      <c r="G21" s="14">
        <v>0.0</v>
      </c>
      <c r="H21" s="14">
        <v>0.0</v>
      </c>
      <c r="I21" s="14">
        <v>0.0</v>
      </c>
      <c r="J21" s="14">
        <v>0.0</v>
      </c>
      <c r="K21" s="15">
        <f t="shared" si="1"/>
        <v>298</v>
      </c>
      <c r="L21" s="7"/>
    </row>
    <row r="22">
      <c r="A22" s="9">
        <v>21.0</v>
      </c>
      <c r="B22" s="10" t="s">
        <v>141</v>
      </c>
      <c r="C22" s="14">
        <v>276.0</v>
      </c>
      <c r="D22" s="11"/>
      <c r="E22" s="14">
        <v>0.0</v>
      </c>
      <c r="F22" s="14">
        <v>0.0</v>
      </c>
      <c r="G22" s="14">
        <v>0.0</v>
      </c>
      <c r="H22" s="14">
        <v>0.0</v>
      </c>
      <c r="I22" s="14">
        <v>0.0</v>
      </c>
      <c r="J22" s="14">
        <v>0.0</v>
      </c>
      <c r="K22" s="15">
        <f t="shared" si="1"/>
        <v>276</v>
      </c>
      <c r="L22" s="7"/>
    </row>
    <row r="23">
      <c r="A23" s="9">
        <v>22.0</v>
      </c>
      <c r="B23" s="10" t="s">
        <v>143</v>
      </c>
      <c r="C23" s="14">
        <v>166.0</v>
      </c>
      <c r="D23" s="11"/>
      <c r="E23" s="14">
        <v>20.0</v>
      </c>
      <c r="F23" s="14">
        <v>314.0</v>
      </c>
      <c r="G23" s="14">
        <v>25.0</v>
      </c>
      <c r="H23" s="14">
        <v>6.0</v>
      </c>
      <c r="I23" s="14">
        <v>0.0</v>
      </c>
      <c r="J23" s="14">
        <v>34.0</v>
      </c>
      <c r="K23" s="15">
        <f t="shared" si="1"/>
        <v>565</v>
      </c>
      <c r="L23" s="7"/>
    </row>
    <row r="24">
      <c r="A24" s="9">
        <v>23.0</v>
      </c>
      <c r="B24" s="17" t="s">
        <v>145</v>
      </c>
      <c r="C24" s="20">
        <v>203.0</v>
      </c>
      <c r="D24" s="20">
        <v>36.0</v>
      </c>
      <c r="E24" s="20">
        <v>3.0</v>
      </c>
      <c r="F24" s="20">
        <v>51.0</v>
      </c>
      <c r="G24" s="20">
        <v>0.0</v>
      </c>
      <c r="H24" s="20">
        <v>0.0</v>
      </c>
      <c r="I24" s="20">
        <v>0.0</v>
      </c>
      <c r="J24" s="20">
        <v>118.0</v>
      </c>
      <c r="K24" s="15">
        <f t="shared" si="1"/>
        <v>411</v>
      </c>
      <c r="L24" s="7"/>
    </row>
    <row r="25">
      <c r="A25" s="9">
        <v>24.0</v>
      </c>
      <c r="B25" s="17" t="s">
        <v>146</v>
      </c>
      <c r="C25" s="20">
        <v>155.0</v>
      </c>
      <c r="D25" s="20">
        <v>29.0</v>
      </c>
      <c r="E25" s="20">
        <v>4.0</v>
      </c>
      <c r="F25" s="20">
        <v>113.0</v>
      </c>
      <c r="G25" s="20">
        <v>0.0</v>
      </c>
      <c r="H25" s="20">
        <v>0.0</v>
      </c>
      <c r="I25" s="20">
        <v>0.0</v>
      </c>
      <c r="J25" s="20">
        <v>13.0</v>
      </c>
      <c r="K25" s="15">
        <f t="shared" si="1"/>
        <v>314</v>
      </c>
      <c r="L25" s="7"/>
    </row>
    <row r="26">
      <c r="A26" s="9">
        <v>25.0</v>
      </c>
      <c r="B26" s="10" t="s">
        <v>149</v>
      </c>
      <c r="C26" s="14">
        <v>81.0</v>
      </c>
      <c r="D26" s="11"/>
      <c r="E26" s="11"/>
      <c r="F26" s="11"/>
      <c r="G26" s="11"/>
      <c r="H26" s="11"/>
      <c r="I26" s="11"/>
      <c r="J26" s="11"/>
      <c r="K26" s="15">
        <f t="shared" si="1"/>
        <v>81</v>
      </c>
      <c r="L26" s="7"/>
    </row>
    <row r="27">
      <c r="A27" s="9">
        <v>26.0</v>
      </c>
      <c r="B27" s="10" t="s">
        <v>150</v>
      </c>
      <c r="C27" s="14">
        <v>39.0</v>
      </c>
      <c r="D27" s="11"/>
      <c r="E27" s="11"/>
      <c r="F27" s="11"/>
      <c r="G27" s="11"/>
      <c r="H27" s="11"/>
      <c r="I27" s="11"/>
      <c r="J27" s="11"/>
      <c r="K27" s="15">
        <f t="shared" si="1"/>
        <v>39</v>
      </c>
      <c r="L27" s="7"/>
    </row>
    <row r="28">
      <c r="A28" s="9">
        <v>27.0</v>
      </c>
      <c r="B28" s="10" t="s">
        <v>152</v>
      </c>
      <c r="C28" s="14">
        <v>69.0</v>
      </c>
      <c r="D28" s="11"/>
      <c r="E28" s="11"/>
      <c r="F28" s="11"/>
      <c r="G28" s="11"/>
      <c r="H28" s="11"/>
      <c r="I28" s="11"/>
      <c r="J28" s="11"/>
      <c r="K28" s="15">
        <f t="shared" si="1"/>
        <v>69</v>
      </c>
      <c r="L28" s="7"/>
    </row>
    <row r="29">
      <c r="A29" s="9">
        <v>28.0</v>
      </c>
      <c r="B29" s="10" t="s">
        <v>154</v>
      </c>
      <c r="C29" s="14">
        <v>52.0</v>
      </c>
      <c r="D29" s="11"/>
      <c r="E29" s="11"/>
      <c r="F29" s="11"/>
      <c r="G29" s="11"/>
      <c r="H29" s="11"/>
      <c r="I29" s="11"/>
      <c r="J29" s="11"/>
      <c r="K29" s="15">
        <f t="shared" si="1"/>
        <v>52</v>
      </c>
      <c r="L29" s="7"/>
    </row>
    <row r="30">
      <c r="A30" s="9">
        <v>29.0</v>
      </c>
      <c r="B30" s="47" t="s">
        <v>155</v>
      </c>
      <c r="C30" s="14">
        <v>69.0</v>
      </c>
      <c r="D30" s="14">
        <v>212.0</v>
      </c>
      <c r="E30" s="14">
        <v>22.0</v>
      </c>
      <c r="F30" s="14">
        <v>699.0</v>
      </c>
      <c r="G30" s="14">
        <v>0.0</v>
      </c>
      <c r="H30" s="14">
        <v>0.0</v>
      </c>
      <c r="I30" s="14">
        <v>0.0</v>
      </c>
      <c r="J30" s="14">
        <v>0.0</v>
      </c>
      <c r="K30" s="15">
        <f t="shared" si="1"/>
        <v>1002</v>
      </c>
      <c r="L30" s="7"/>
    </row>
    <row r="31">
      <c r="A31" s="48">
        <v>30.0</v>
      </c>
      <c r="B31" s="49" t="s">
        <v>156</v>
      </c>
      <c r="C31" s="20">
        <v>96.0</v>
      </c>
      <c r="D31" s="20">
        <v>82.0</v>
      </c>
      <c r="E31" s="20">
        <v>0.0</v>
      </c>
      <c r="F31" s="20">
        <v>44.0</v>
      </c>
      <c r="G31" s="20">
        <v>50.0</v>
      </c>
      <c r="H31" s="20">
        <v>0.0</v>
      </c>
      <c r="I31" s="20">
        <v>0.0</v>
      </c>
      <c r="J31" s="20">
        <v>0.0</v>
      </c>
      <c r="K31" s="15">
        <f t="shared" si="1"/>
        <v>272</v>
      </c>
      <c r="L31" s="7"/>
    </row>
    <row r="32">
      <c r="A32" s="22">
        <v>31.0</v>
      </c>
      <c r="B32" s="45" t="s">
        <v>157</v>
      </c>
      <c r="C32" s="46">
        <v>84.0</v>
      </c>
      <c r="D32" s="46">
        <v>0.0</v>
      </c>
      <c r="E32" s="46">
        <v>0.0</v>
      </c>
      <c r="F32" s="46">
        <v>42.0</v>
      </c>
      <c r="G32" s="46">
        <v>0.0</v>
      </c>
      <c r="H32" s="46">
        <v>0.0</v>
      </c>
      <c r="I32" s="46">
        <v>0.0</v>
      </c>
      <c r="J32" s="46">
        <v>0.0</v>
      </c>
      <c r="K32" s="27">
        <f t="shared" si="1"/>
        <v>126</v>
      </c>
      <c r="L32" s="7"/>
    </row>
    <row r="33">
      <c r="A33" s="22">
        <v>31.0</v>
      </c>
      <c r="B33" s="23"/>
      <c r="C33" s="25"/>
      <c r="D33" s="25"/>
      <c r="E33" s="25"/>
      <c r="F33" s="25"/>
      <c r="G33" s="25"/>
      <c r="H33" s="25"/>
      <c r="I33" s="25"/>
      <c r="J33" s="25"/>
      <c r="K33" s="27">
        <f>C33+E33+F33+G33+H33+I33+J33</f>
        <v>0</v>
      </c>
      <c r="L33" s="7"/>
    </row>
    <row r="34">
      <c r="A34" s="29" t="s">
        <v>61</v>
      </c>
      <c r="B34" s="31"/>
      <c r="C34" s="33">
        <f t="shared" ref="C34:D34" si="2">C2+C3+C4+C5+C6+C7+C8+C9+C10+C11+C12+C13+C14+C15+C16+C17+C18+C19+C20+C21+C22+C23+C24+C25+C26+C27+C28+C29+C30+C31+C32</f>
        <v>13501</v>
      </c>
      <c r="D34" s="33">
        <f t="shared" si="2"/>
        <v>359</v>
      </c>
      <c r="E34" s="33">
        <f t="shared" ref="E34:J34" si="3">E2+E3+E4+E5+E6+E7+E8+E9+E10+E11+E12+E13+E14+E15+E16+E17+E18+E19+E20+E21+E22+E23+E24+E25+E26+E27+E28+E29+E30+E31+E32+E33</f>
        <v>222</v>
      </c>
      <c r="F34" s="33">
        <f t="shared" si="3"/>
        <v>9055</v>
      </c>
      <c r="G34" s="33">
        <f t="shared" si="3"/>
        <v>261</v>
      </c>
      <c r="H34" s="33">
        <f t="shared" si="3"/>
        <v>12</v>
      </c>
      <c r="I34" s="33">
        <f t="shared" si="3"/>
        <v>0</v>
      </c>
      <c r="J34" s="33">
        <f t="shared" si="3"/>
        <v>815</v>
      </c>
      <c r="K34" s="35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158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54"/>
    </row>
    <row r="2" ht="14.25" customHeight="1">
      <c r="A2" s="55">
        <v>1.0</v>
      </c>
      <c r="B2" s="56" t="s">
        <v>159</v>
      </c>
      <c r="C2" s="57">
        <v>73.0</v>
      </c>
      <c r="D2" s="57">
        <v>0.0</v>
      </c>
      <c r="E2" s="57">
        <v>0.0</v>
      </c>
      <c r="F2" s="57">
        <v>0.0</v>
      </c>
      <c r="G2" s="57">
        <v>0.0</v>
      </c>
      <c r="H2" s="57">
        <v>0.0</v>
      </c>
      <c r="I2" s="57">
        <v>0.0</v>
      </c>
      <c r="J2" s="57">
        <v>0.0</v>
      </c>
      <c r="K2" s="58">
        <f t="shared" ref="K2:K32" si="1">C2+E2+F2+G2+H2+I2+J2+D2</f>
        <v>73</v>
      </c>
      <c r="L2" s="59"/>
    </row>
    <row r="3" ht="14.25" customHeight="1">
      <c r="A3" s="55">
        <v>2.0</v>
      </c>
      <c r="B3" s="60" t="s">
        <v>160</v>
      </c>
      <c r="C3" s="57">
        <v>63.0</v>
      </c>
      <c r="D3" s="57">
        <v>0.0</v>
      </c>
      <c r="E3" s="57">
        <v>0.0</v>
      </c>
      <c r="F3" s="57">
        <v>80.0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143</v>
      </c>
      <c r="L3" s="59"/>
    </row>
    <row r="4" ht="14.25" customHeight="1">
      <c r="A4" s="55">
        <v>3.0</v>
      </c>
      <c r="B4" s="61" t="s">
        <v>161</v>
      </c>
      <c r="C4" s="57">
        <v>110.0</v>
      </c>
      <c r="D4" s="57"/>
      <c r="E4" s="57"/>
      <c r="F4" s="57"/>
      <c r="G4" s="57"/>
      <c r="H4" s="57"/>
      <c r="I4" s="57"/>
      <c r="J4" s="57"/>
      <c r="K4" s="58">
        <f t="shared" si="1"/>
        <v>110</v>
      </c>
      <c r="L4" s="59"/>
    </row>
    <row r="5" ht="14.25" customHeight="1">
      <c r="A5" s="55">
        <v>4.0</v>
      </c>
      <c r="B5" s="56" t="s">
        <v>162</v>
      </c>
      <c r="C5" s="57">
        <v>64.0</v>
      </c>
      <c r="D5" s="57"/>
      <c r="E5" s="57"/>
      <c r="F5" s="57"/>
      <c r="G5" s="57"/>
      <c r="H5" s="57"/>
      <c r="I5" s="57"/>
      <c r="J5" s="57"/>
      <c r="K5" s="58">
        <f t="shared" si="1"/>
        <v>64</v>
      </c>
      <c r="L5" s="59"/>
    </row>
    <row r="6" ht="14.25" customHeight="1">
      <c r="A6" s="55">
        <v>5.0</v>
      </c>
      <c r="B6" s="56" t="s">
        <v>163</v>
      </c>
      <c r="C6" s="57">
        <v>51.0</v>
      </c>
      <c r="D6" s="57">
        <v>281.0</v>
      </c>
      <c r="E6" s="57">
        <v>11.0</v>
      </c>
      <c r="F6" s="57">
        <v>80.0</v>
      </c>
      <c r="G6" s="57">
        <v>83.0</v>
      </c>
      <c r="H6" s="57">
        <v>0.0</v>
      </c>
      <c r="I6" s="57">
        <v>0.0</v>
      </c>
      <c r="J6" s="57">
        <v>44.0</v>
      </c>
      <c r="K6" s="58">
        <f t="shared" si="1"/>
        <v>550</v>
      </c>
      <c r="L6" s="59"/>
    </row>
    <row r="7" ht="14.25" customHeight="1">
      <c r="A7" s="55">
        <v>6.0</v>
      </c>
      <c r="B7" s="62" t="s">
        <v>164</v>
      </c>
      <c r="C7" s="57">
        <v>76.0</v>
      </c>
      <c r="D7" s="57">
        <v>0.0</v>
      </c>
      <c r="E7" s="57">
        <v>6.0</v>
      </c>
      <c r="F7" s="57">
        <v>39.0</v>
      </c>
      <c r="G7" s="57">
        <v>0.0</v>
      </c>
      <c r="H7" s="57">
        <v>0.0</v>
      </c>
      <c r="I7" s="57">
        <v>0.0</v>
      </c>
      <c r="J7" s="57">
        <v>0.0</v>
      </c>
      <c r="K7" s="58">
        <f t="shared" si="1"/>
        <v>121</v>
      </c>
      <c r="L7" s="59"/>
    </row>
    <row r="8" ht="14.25" customHeight="1">
      <c r="A8" s="55">
        <v>7.0</v>
      </c>
      <c r="B8" s="56" t="s">
        <v>166</v>
      </c>
      <c r="C8" s="57">
        <v>70.0</v>
      </c>
      <c r="D8" s="57">
        <v>0.0</v>
      </c>
      <c r="E8" s="57">
        <v>2.0</v>
      </c>
      <c r="F8" s="57">
        <v>41.0</v>
      </c>
      <c r="G8" s="57">
        <v>0.0</v>
      </c>
      <c r="H8" s="57">
        <v>0.0</v>
      </c>
      <c r="I8" s="57">
        <v>0.0</v>
      </c>
      <c r="J8" s="57">
        <v>23.0</v>
      </c>
      <c r="K8" s="58">
        <f t="shared" si="1"/>
        <v>136</v>
      </c>
      <c r="L8" s="59"/>
    </row>
    <row r="9" ht="14.25" customHeight="1">
      <c r="A9" s="64">
        <v>8.0</v>
      </c>
      <c r="B9" s="56" t="s">
        <v>168</v>
      </c>
      <c r="C9" s="66">
        <v>69.0</v>
      </c>
      <c r="D9" s="66">
        <v>151.0</v>
      </c>
      <c r="E9" s="57">
        <v>13.0</v>
      </c>
      <c r="F9" s="57">
        <v>30.0</v>
      </c>
      <c r="G9" s="57">
        <v>0.0</v>
      </c>
      <c r="H9" s="57">
        <v>0.0</v>
      </c>
      <c r="I9" s="57">
        <v>0.0</v>
      </c>
      <c r="J9" s="57">
        <v>23.0</v>
      </c>
      <c r="K9" s="58">
        <f t="shared" si="1"/>
        <v>286</v>
      </c>
      <c r="L9" s="59"/>
    </row>
    <row r="10" ht="14.25" customHeight="1">
      <c r="A10" s="64">
        <v>9.0</v>
      </c>
      <c r="B10" s="60" t="s">
        <v>171</v>
      </c>
      <c r="C10" s="67">
        <v>69.0</v>
      </c>
      <c r="D10" s="67">
        <v>0.0</v>
      </c>
      <c r="E10" s="68">
        <v>6.0</v>
      </c>
      <c r="F10" s="68">
        <v>34.0</v>
      </c>
      <c r="G10" s="68">
        <v>0.0</v>
      </c>
      <c r="H10" s="68">
        <v>0.0</v>
      </c>
      <c r="I10" s="68">
        <v>0.0</v>
      </c>
      <c r="J10" s="68">
        <v>6.0</v>
      </c>
      <c r="K10" s="58">
        <f t="shared" si="1"/>
        <v>115</v>
      </c>
      <c r="L10" s="59"/>
    </row>
    <row r="11" ht="14.25" customHeight="1">
      <c r="A11" s="55">
        <v>10.0</v>
      </c>
      <c r="B11" s="69" t="s">
        <v>176</v>
      </c>
      <c r="C11" s="68">
        <v>96.0</v>
      </c>
      <c r="D11" s="68"/>
      <c r="E11" s="68"/>
      <c r="F11" s="68"/>
      <c r="G11" s="68"/>
      <c r="H11" s="68"/>
      <c r="I11" s="68"/>
      <c r="J11" s="68"/>
      <c r="K11" s="58">
        <f t="shared" si="1"/>
        <v>96</v>
      </c>
      <c r="L11" s="59"/>
    </row>
    <row r="12" ht="14.25" customHeight="1">
      <c r="A12" s="55">
        <v>11.0</v>
      </c>
      <c r="B12" s="56" t="s">
        <v>181</v>
      </c>
      <c r="C12" s="71">
        <v>51.0</v>
      </c>
      <c r="D12" s="71"/>
      <c r="E12" s="71"/>
      <c r="F12" s="71"/>
      <c r="G12" s="71"/>
      <c r="H12" s="71"/>
      <c r="I12" s="71"/>
      <c r="J12" s="71"/>
      <c r="K12" s="58">
        <f t="shared" si="1"/>
        <v>51</v>
      </c>
      <c r="L12" s="59"/>
    </row>
    <row r="13" ht="14.25" customHeight="1">
      <c r="A13" s="55">
        <v>12.0</v>
      </c>
      <c r="B13" s="72" t="s">
        <v>184</v>
      </c>
      <c r="C13" s="74">
        <v>33.0</v>
      </c>
      <c r="D13" s="74">
        <v>0.0</v>
      </c>
      <c r="E13" s="74">
        <v>0.0</v>
      </c>
      <c r="F13" s="74">
        <v>57.0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90</v>
      </c>
      <c r="L13" s="59"/>
    </row>
    <row r="14" ht="14.25" customHeight="1">
      <c r="A14" s="55">
        <v>13.0</v>
      </c>
      <c r="B14" s="56" t="s">
        <v>190</v>
      </c>
      <c r="C14" s="76">
        <v>75.0</v>
      </c>
      <c r="D14" s="76">
        <v>183.0</v>
      </c>
      <c r="E14" s="76">
        <v>5.0</v>
      </c>
      <c r="F14" s="76">
        <v>21.0</v>
      </c>
      <c r="G14" s="76">
        <v>0.0</v>
      </c>
      <c r="H14" s="76">
        <v>0.0</v>
      </c>
      <c r="I14" s="76">
        <v>0.0</v>
      </c>
      <c r="J14" s="76">
        <v>0.0</v>
      </c>
      <c r="K14" s="58">
        <f t="shared" si="1"/>
        <v>284</v>
      </c>
      <c r="L14" s="59"/>
    </row>
    <row r="15" ht="14.25" customHeight="1">
      <c r="A15" s="55">
        <v>14.0</v>
      </c>
      <c r="B15" s="56" t="s">
        <v>195</v>
      </c>
      <c r="C15" s="57">
        <v>47.0</v>
      </c>
      <c r="D15" s="57">
        <v>0.0</v>
      </c>
      <c r="E15" s="57">
        <v>9.0</v>
      </c>
      <c r="F15" s="57">
        <v>12.0</v>
      </c>
      <c r="G15" s="57">
        <v>46.0</v>
      </c>
      <c r="H15" s="57">
        <v>0.0</v>
      </c>
      <c r="I15" s="57">
        <v>0.0</v>
      </c>
      <c r="J15" s="57">
        <v>12.0</v>
      </c>
      <c r="K15" s="58">
        <f t="shared" si="1"/>
        <v>126</v>
      </c>
      <c r="L15" s="59"/>
    </row>
    <row r="16" ht="14.25" customHeight="1">
      <c r="A16" s="55">
        <v>15.0</v>
      </c>
      <c r="B16" s="56" t="s">
        <v>197</v>
      </c>
      <c r="C16" s="57">
        <v>56.0</v>
      </c>
      <c r="D16" s="57">
        <v>0.0</v>
      </c>
      <c r="E16" s="57">
        <v>2.0</v>
      </c>
      <c r="F16" s="57">
        <v>26.0</v>
      </c>
      <c r="G16" s="57">
        <v>0.0</v>
      </c>
      <c r="H16" s="57">
        <v>0.0</v>
      </c>
      <c r="I16" s="57">
        <v>0.0</v>
      </c>
      <c r="J16" s="57">
        <v>0.0</v>
      </c>
      <c r="K16" s="58">
        <f t="shared" si="1"/>
        <v>84</v>
      </c>
      <c r="L16" s="59"/>
    </row>
    <row r="17" ht="14.25" customHeight="1">
      <c r="A17" s="55">
        <v>16.0</v>
      </c>
      <c r="B17" s="60" t="s">
        <v>199</v>
      </c>
      <c r="C17" s="68">
        <v>50.0</v>
      </c>
      <c r="D17" s="68">
        <v>100.0</v>
      </c>
      <c r="E17" s="68">
        <v>5.0</v>
      </c>
      <c r="F17" s="68">
        <v>11.0</v>
      </c>
      <c r="G17" s="68">
        <v>0.0</v>
      </c>
      <c r="H17" s="68">
        <v>0.0</v>
      </c>
      <c r="I17" s="68">
        <v>0.0</v>
      </c>
      <c r="J17" s="68">
        <v>16.0</v>
      </c>
      <c r="K17" s="58">
        <f t="shared" si="1"/>
        <v>182</v>
      </c>
      <c r="L17" s="59"/>
    </row>
    <row r="18" ht="14.25" customHeight="1">
      <c r="A18" s="55">
        <v>17.0</v>
      </c>
      <c r="B18" s="69" t="s">
        <v>201</v>
      </c>
      <c r="C18" s="68">
        <v>77.0</v>
      </c>
      <c r="D18" s="68"/>
      <c r="E18" s="68"/>
      <c r="F18" s="68"/>
      <c r="G18" s="68"/>
      <c r="H18" s="68"/>
      <c r="I18" s="68"/>
      <c r="J18" s="68"/>
      <c r="K18" s="58">
        <f t="shared" si="1"/>
        <v>77</v>
      </c>
      <c r="L18" s="59"/>
    </row>
    <row r="19" ht="14.25" customHeight="1">
      <c r="A19" s="55">
        <v>18.0</v>
      </c>
      <c r="B19" s="56" t="s">
        <v>204</v>
      </c>
      <c r="C19" s="57">
        <v>31.0</v>
      </c>
      <c r="D19" s="57"/>
      <c r="E19" s="57"/>
      <c r="F19" s="57"/>
      <c r="G19" s="57"/>
      <c r="H19" s="57"/>
      <c r="I19" s="57"/>
      <c r="J19" s="57"/>
      <c r="K19" s="58">
        <f t="shared" si="1"/>
        <v>31</v>
      </c>
      <c r="L19" s="59"/>
    </row>
    <row r="20" ht="14.25" customHeight="1">
      <c r="A20" s="55">
        <v>19.0</v>
      </c>
      <c r="B20" s="77" t="s">
        <v>206</v>
      </c>
      <c r="C20" s="57">
        <v>24.0</v>
      </c>
      <c r="D20" s="57">
        <v>0.0</v>
      </c>
      <c r="E20" s="57">
        <v>19.0</v>
      </c>
      <c r="F20" s="57">
        <v>51.0</v>
      </c>
      <c r="G20" s="57">
        <v>19.0</v>
      </c>
      <c r="H20" s="57">
        <v>0.0</v>
      </c>
      <c r="I20" s="57">
        <v>0.0</v>
      </c>
      <c r="J20" s="57">
        <v>8.0</v>
      </c>
      <c r="K20" s="58">
        <f t="shared" si="1"/>
        <v>121</v>
      </c>
      <c r="L20" s="59"/>
    </row>
    <row r="21" ht="14.25" customHeight="1">
      <c r="A21" s="55">
        <v>20.0</v>
      </c>
      <c r="B21" s="56" t="s">
        <v>208</v>
      </c>
      <c r="C21" s="57">
        <v>36.0</v>
      </c>
      <c r="D21" s="57">
        <v>0.0</v>
      </c>
      <c r="E21" s="57">
        <v>5.0</v>
      </c>
      <c r="F21" s="57">
        <v>8.0</v>
      </c>
      <c r="G21" s="57">
        <v>0.0</v>
      </c>
      <c r="H21" s="57">
        <v>0.0</v>
      </c>
      <c r="I21" s="57">
        <v>0.0</v>
      </c>
      <c r="J21" s="57">
        <v>17.0</v>
      </c>
      <c r="K21" s="58">
        <f t="shared" si="1"/>
        <v>66</v>
      </c>
      <c r="L21" s="59"/>
    </row>
    <row r="22" ht="14.25" customHeight="1">
      <c r="A22" s="55">
        <v>21.0</v>
      </c>
      <c r="B22" s="56" t="s">
        <v>210</v>
      </c>
      <c r="C22" s="57">
        <v>42.0</v>
      </c>
      <c r="D22" s="57">
        <v>0.0</v>
      </c>
      <c r="E22" s="57">
        <v>4.0</v>
      </c>
      <c r="F22" s="57">
        <v>6.0</v>
      </c>
      <c r="G22" s="57">
        <v>0.0</v>
      </c>
      <c r="H22" s="57">
        <v>0.0</v>
      </c>
      <c r="I22" s="57">
        <v>0.0</v>
      </c>
      <c r="J22" s="57">
        <v>0.0</v>
      </c>
      <c r="K22" s="58">
        <f t="shared" si="1"/>
        <v>52</v>
      </c>
      <c r="L22" s="59"/>
    </row>
    <row r="23" ht="14.25" customHeight="1">
      <c r="A23" s="55">
        <v>22.0</v>
      </c>
      <c r="B23" s="56" t="s">
        <v>213</v>
      </c>
      <c r="C23" s="57">
        <v>46.0</v>
      </c>
      <c r="D23" s="57">
        <v>0.0</v>
      </c>
      <c r="E23" s="57">
        <v>12.0</v>
      </c>
      <c r="F23" s="57">
        <v>17.0</v>
      </c>
      <c r="G23" s="57">
        <v>0.0</v>
      </c>
      <c r="H23" s="57">
        <v>0.0</v>
      </c>
      <c r="I23" s="57">
        <v>0.0</v>
      </c>
      <c r="J23" s="57">
        <v>107.0</v>
      </c>
      <c r="K23" s="58">
        <f t="shared" si="1"/>
        <v>182</v>
      </c>
      <c r="L23" s="59"/>
    </row>
    <row r="24" ht="14.25" customHeight="1">
      <c r="A24" s="55">
        <v>23.0</v>
      </c>
      <c r="B24" s="60" t="s">
        <v>216</v>
      </c>
      <c r="C24" s="68">
        <v>58.0</v>
      </c>
      <c r="D24" s="68">
        <v>257.0</v>
      </c>
      <c r="E24" s="68">
        <v>4.0</v>
      </c>
      <c r="F24" s="68">
        <v>65.0</v>
      </c>
      <c r="G24" s="68">
        <v>0.0</v>
      </c>
      <c r="H24" s="68">
        <v>0.0</v>
      </c>
      <c r="I24" s="68">
        <v>0.0</v>
      </c>
      <c r="J24" s="68">
        <v>0.0</v>
      </c>
      <c r="K24" s="58">
        <f t="shared" si="1"/>
        <v>384</v>
      </c>
      <c r="L24" s="59"/>
    </row>
    <row r="25" ht="14.25" customHeight="1">
      <c r="A25" s="55">
        <v>24.0</v>
      </c>
      <c r="B25" s="69" t="s">
        <v>218</v>
      </c>
      <c r="C25" s="68">
        <v>38.0</v>
      </c>
      <c r="D25" s="68"/>
      <c r="E25" s="68"/>
      <c r="F25" s="68"/>
      <c r="G25" s="68"/>
      <c r="H25" s="68"/>
      <c r="I25" s="68"/>
      <c r="J25" s="68"/>
      <c r="K25" s="58">
        <f t="shared" si="1"/>
        <v>38</v>
      </c>
      <c r="L25" s="59"/>
    </row>
    <row r="26" ht="14.25" customHeight="1">
      <c r="A26" s="55">
        <v>25.0</v>
      </c>
      <c r="B26" s="56" t="s">
        <v>221</v>
      </c>
      <c r="C26" s="57">
        <v>29.0</v>
      </c>
      <c r="D26" s="57"/>
      <c r="E26" s="57"/>
      <c r="F26" s="57"/>
      <c r="G26" s="57"/>
      <c r="H26" s="57"/>
      <c r="I26" s="57"/>
      <c r="J26" s="57"/>
      <c r="K26" s="58">
        <f t="shared" si="1"/>
        <v>29</v>
      </c>
      <c r="L26" s="59"/>
    </row>
    <row r="27" ht="14.25" customHeight="1">
      <c r="A27" s="55">
        <v>26.0</v>
      </c>
      <c r="B27" s="77" t="s">
        <v>224</v>
      </c>
      <c r="C27" s="57">
        <v>32.0</v>
      </c>
      <c r="D27" s="57">
        <v>0.0</v>
      </c>
      <c r="E27" s="57">
        <v>11.0</v>
      </c>
      <c r="F27" s="57">
        <v>114.0</v>
      </c>
      <c r="G27" s="57">
        <v>370.0</v>
      </c>
      <c r="H27" s="57">
        <v>0.0</v>
      </c>
      <c r="I27" s="57">
        <v>0.0</v>
      </c>
      <c r="J27" s="57">
        <v>0.0</v>
      </c>
      <c r="K27" s="58">
        <f t="shared" si="1"/>
        <v>527</v>
      </c>
      <c r="L27" s="59"/>
    </row>
    <row r="28" ht="14.25" customHeight="1">
      <c r="A28" s="55">
        <v>27.0</v>
      </c>
      <c r="B28" s="56" t="s">
        <v>226</v>
      </c>
      <c r="C28" s="57">
        <v>40.0</v>
      </c>
      <c r="D28" s="57">
        <v>0.0</v>
      </c>
      <c r="E28" s="57">
        <v>0.0</v>
      </c>
      <c r="F28" s="57">
        <v>27.0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67</v>
      </c>
      <c r="L28" s="59"/>
    </row>
    <row r="29" ht="14.25" customHeight="1">
      <c r="A29" s="55">
        <v>28.0</v>
      </c>
      <c r="B29" s="56" t="s">
        <v>228</v>
      </c>
      <c r="C29" s="57">
        <v>17.0</v>
      </c>
      <c r="D29" s="57">
        <v>318.0</v>
      </c>
      <c r="E29" s="57">
        <v>6.0</v>
      </c>
      <c r="F29" s="57">
        <v>85.0</v>
      </c>
      <c r="G29" s="57">
        <v>0.0</v>
      </c>
      <c r="H29" s="57">
        <v>0.0</v>
      </c>
      <c r="I29" s="57">
        <v>0.0</v>
      </c>
      <c r="J29" s="57">
        <v>0.0</v>
      </c>
      <c r="K29" s="58">
        <f t="shared" si="1"/>
        <v>426</v>
      </c>
      <c r="L29" s="59"/>
    </row>
    <row r="30" ht="14.25" customHeight="1">
      <c r="A30" s="55">
        <v>29.0</v>
      </c>
      <c r="B30" s="78" t="s">
        <v>229</v>
      </c>
      <c r="C30" s="57">
        <v>34.0</v>
      </c>
      <c r="D30" s="57">
        <v>0.0</v>
      </c>
      <c r="E30" s="57">
        <v>3.0</v>
      </c>
      <c r="F30" s="57">
        <v>59.0</v>
      </c>
      <c r="G30" s="57">
        <v>0.0</v>
      </c>
      <c r="H30" s="57">
        <v>0.0</v>
      </c>
      <c r="I30" s="57">
        <v>0.0</v>
      </c>
      <c r="J30" s="57">
        <v>0.0</v>
      </c>
      <c r="K30" s="58">
        <f t="shared" si="1"/>
        <v>96</v>
      </c>
      <c r="L30" s="59"/>
    </row>
    <row r="31" ht="14.25" customHeight="1">
      <c r="A31" s="64">
        <v>30.0</v>
      </c>
      <c r="B31" s="79" t="s">
        <v>233</v>
      </c>
      <c r="C31" s="67">
        <v>139.0</v>
      </c>
      <c r="D31" s="67">
        <v>0.0</v>
      </c>
      <c r="E31" s="68">
        <v>0.0</v>
      </c>
      <c r="F31" s="68">
        <v>46.0</v>
      </c>
      <c r="G31" s="68">
        <v>0.0</v>
      </c>
      <c r="H31" s="68">
        <v>0.0</v>
      </c>
      <c r="I31" s="68">
        <v>0.0</v>
      </c>
      <c r="J31" s="68">
        <v>6.0</v>
      </c>
      <c r="K31" s="58">
        <f t="shared" si="1"/>
        <v>191</v>
      </c>
      <c r="L31" s="59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1696</v>
      </c>
      <c r="D34" s="89">
        <f t="shared" si="2"/>
        <v>1290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909</v>
      </c>
      <c r="G34" s="89">
        <f t="shared" si="3"/>
        <v>518</v>
      </c>
      <c r="H34" s="89">
        <f t="shared" si="3"/>
        <v>0</v>
      </c>
      <c r="I34" s="89">
        <f t="shared" si="3"/>
        <v>0</v>
      </c>
      <c r="J34" s="89">
        <f t="shared" si="3"/>
        <v>262</v>
      </c>
      <c r="K34" s="90">
        <f>K2+K3+K4+K5+K6+K7+K8+K9+K10+K11+K12+K13+K14+K15+K16+K17+K18+K19+K20+K21+K22+K23+K24+K25+K26+K27+K28+K29+K30+K31+K32</f>
        <v>4798</v>
      </c>
      <c r="L34" s="91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165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54"/>
    </row>
    <row r="2" ht="14.25" customHeight="1">
      <c r="A2" s="55">
        <v>1.0</v>
      </c>
      <c r="B2" s="63" t="s">
        <v>167</v>
      </c>
      <c r="C2" s="65">
        <v>90.0</v>
      </c>
      <c r="D2" s="65">
        <v>0.0</v>
      </c>
      <c r="E2" s="65">
        <v>0.0</v>
      </c>
      <c r="F2" s="65">
        <v>0.0</v>
      </c>
      <c r="G2" s="65">
        <v>0.0</v>
      </c>
      <c r="H2" s="65">
        <v>0.0</v>
      </c>
      <c r="I2" s="65">
        <v>0.0</v>
      </c>
      <c r="J2" s="65">
        <v>0.0</v>
      </c>
      <c r="K2" s="58">
        <f t="shared" ref="K2:K32" si="1">C2+E2+F2+G2+H2+I2+J2+D2</f>
        <v>90</v>
      </c>
      <c r="L2" s="59"/>
    </row>
    <row r="3" ht="14.25" customHeight="1">
      <c r="A3" s="55">
        <v>2.0</v>
      </c>
      <c r="B3" s="60" t="s">
        <v>169</v>
      </c>
      <c r="C3" s="57">
        <v>85.0</v>
      </c>
      <c r="D3" s="57">
        <v>876.0</v>
      </c>
      <c r="E3" s="57">
        <v>15.0</v>
      </c>
      <c r="F3" s="57">
        <v>190.0</v>
      </c>
      <c r="G3" s="57">
        <v>0.0</v>
      </c>
      <c r="H3" s="57">
        <v>0.0</v>
      </c>
      <c r="I3" s="57">
        <v>0.0</v>
      </c>
      <c r="J3" s="57">
        <v>0.0</v>
      </c>
      <c r="K3" s="58">
        <f t="shared" si="1"/>
        <v>1166</v>
      </c>
      <c r="L3" s="59"/>
    </row>
    <row r="4" ht="14.25" customHeight="1">
      <c r="A4" s="55">
        <v>3.0</v>
      </c>
      <c r="B4" s="61" t="s">
        <v>170</v>
      </c>
      <c r="C4" s="57">
        <v>116.0</v>
      </c>
      <c r="D4" s="57">
        <v>0.0</v>
      </c>
      <c r="E4" s="57">
        <v>6.0</v>
      </c>
      <c r="F4" s="57">
        <v>42.0</v>
      </c>
      <c r="G4" s="57">
        <v>0.0</v>
      </c>
      <c r="H4" s="57">
        <v>0.0</v>
      </c>
      <c r="I4" s="57">
        <v>0.0</v>
      </c>
      <c r="J4" s="57">
        <v>0.0</v>
      </c>
      <c r="K4" s="58">
        <f t="shared" si="1"/>
        <v>164</v>
      </c>
      <c r="L4" s="59"/>
    </row>
    <row r="5" ht="14.25" customHeight="1">
      <c r="A5" s="55">
        <v>4.0</v>
      </c>
      <c r="B5" s="56" t="s">
        <v>172</v>
      </c>
      <c r="C5" s="57">
        <v>174.0</v>
      </c>
      <c r="D5" s="57">
        <v>514.0</v>
      </c>
      <c r="E5" s="57">
        <v>5.0</v>
      </c>
      <c r="F5" s="57">
        <v>32.0</v>
      </c>
      <c r="G5" s="57">
        <v>0.0</v>
      </c>
      <c r="H5" s="57">
        <v>0.0</v>
      </c>
      <c r="I5" s="57">
        <v>0.0</v>
      </c>
      <c r="J5" s="57">
        <v>0.0</v>
      </c>
      <c r="K5" s="58">
        <f t="shared" si="1"/>
        <v>725</v>
      </c>
      <c r="L5" s="59"/>
    </row>
    <row r="6" ht="14.25" customHeight="1">
      <c r="A6" s="55">
        <v>5.0</v>
      </c>
      <c r="B6" s="56" t="s">
        <v>173</v>
      </c>
      <c r="C6" s="57">
        <v>99.0</v>
      </c>
      <c r="D6" s="57">
        <v>0.0</v>
      </c>
      <c r="E6" s="57">
        <v>0.0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58">
        <f t="shared" si="1"/>
        <v>99</v>
      </c>
      <c r="L6" s="59"/>
    </row>
    <row r="7" ht="14.25" customHeight="1">
      <c r="A7" s="55">
        <v>6.0</v>
      </c>
      <c r="B7" s="62" t="s">
        <v>175</v>
      </c>
      <c r="C7" s="57">
        <v>109.0</v>
      </c>
      <c r="D7" s="57">
        <v>0.0</v>
      </c>
      <c r="E7" s="57">
        <v>5.0</v>
      </c>
      <c r="F7" s="57">
        <v>59.0</v>
      </c>
      <c r="G7" s="57">
        <v>0.0</v>
      </c>
      <c r="H7" s="57">
        <v>70.0</v>
      </c>
      <c r="I7" s="57">
        <v>0.0</v>
      </c>
      <c r="J7" s="57">
        <v>0.0</v>
      </c>
      <c r="K7" s="58">
        <f t="shared" si="1"/>
        <v>243</v>
      </c>
      <c r="L7" s="59"/>
    </row>
    <row r="8" ht="14.25" customHeight="1">
      <c r="A8" s="55">
        <v>7.0</v>
      </c>
      <c r="B8" s="56" t="s">
        <v>178</v>
      </c>
      <c r="C8" s="57">
        <v>105.0</v>
      </c>
      <c r="D8" s="57"/>
      <c r="E8" s="57"/>
      <c r="F8" s="57"/>
      <c r="G8" s="57"/>
      <c r="H8" s="57"/>
      <c r="I8" s="57"/>
      <c r="J8" s="57"/>
      <c r="K8" s="58">
        <f t="shared" si="1"/>
        <v>105</v>
      </c>
      <c r="L8" s="59"/>
    </row>
    <row r="9" ht="14.25" customHeight="1">
      <c r="A9" s="64">
        <v>8.0</v>
      </c>
      <c r="B9" s="56" t="s">
        <v>179</v>
      </c>
      <c r="C9" s="66">
        <v>107.0</v>
      </c>
      <c r="D9" s="66"/>
      <c r="E9" s="57"/>
      <c r="F9" s="57"/>
      <c r="G9" s="57"/>
      <c r="H9" s="57"/>
      <c r="I9" s="57"/>
      <c r="J9" s="57"/>
      <c r="K9" s="58">
        <f t="shared" si="1"/>
        <v>107</v>
      </c>
      <c r="L9" s="59"/>
    </row>
    <row r="10" ht="14.25" customHeight="1">
      <c r="A10" s="64">
        <v>9.0</v>
      </c>
      <c r="B10" s="60" t="s">
        <v>180</v>
      </c>
      <c r="C10" s="67">
        <v>299.0</v>
      </c>
      <c r="D10" s="67">
        <v>0.0</v>
      </c>
      <c r="E10" s="68">
        <v>12.0</v>
      </c>
      <c r="F10" s="68">
        <v>35.0</v>
      </c>
      <c r="G10" s="68">
        <v>0.0</v>
      </c>
      <c r="H10" s="68">
        <v>32.0</v>
      </c>
      <c r="I10" s="68">
        <v>0.0</v>
      </c>
      <c r="J10" s="68">
        <v>0.0</v>
      </c>
      <c r="K10" s="58">
        <f t="shared" si="1"/>
        <v>378</v>
      </c>
      <c r="L10" s="59"/>
    </row>
    <row r="11" ht="14.25" customHeight="1">
      <c r="A11" s="55">
        <v>10.0</v>
      </c>
      <c r="B11" s="69" t="s">
        <v>182</v>
      </c>
      <c r="C11" s="68">
        <v>438.0</v>
      </c>
      <c r="D11" s="68">
        <v>0.0</v>
      </c>
      <c r="E11" s="68">
        <v>11.0</v>
      </c>
      <c r="F11" s="68">
        <v>9.0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458</v>
      </c>
      <c r="L11" s="59"/>
    </row>
    <row r="12" ht="14.25" customHeight="1">
      <c r="A12" s="55">
        <v>11.0</v>
      </c>
      <c r="B12" s="56" t="s">
        <v>183</v>
      </c>
      <c r="C12" s="71">
        <v>617.0</v>
      </c>
      <c r="D12" s="71">
        <v>1885.0</v>
      </c>
      <c r="E12" s="71">
        <v>5.0</v>
      </c>
      <c r="F12" s="71">
        <v>21.0</v>
      </c>
      <c r="G12" s="71">
        <v>0.0</v>
      </c>
      <c r="H12" s="71">
        <v>18.0</v>
      </c>
      <c r="I12" s="71">
        <v>2.0</v>
      </c>
      <c r="J12" s="71">
        <v>0.0</v>
      </c>
      <c r="K12" s="58">
        <f t="shared" si="1"/>
        <v>2548</v>
      </c>
      <c r="L12" s="59"/>
    </row>
    <row r="13" ht="14.25" customHeight="1">
      <c r="A13" s="55">
        <v>12.0</v>
      </c>
      <c r="B13" s="72" t="s">
        <v>185</v>
      </c>
      <c r="C13" s="74">
        <v>841.0</v>
      </c>
      <c r="D13" s="74">
        <v>0.0</v>
      </c>
      <c r="E13" s="74">
        <v>7.0</v>
      </c>
      <c r="F13" s="74">
        <v>6.0</v>
      </c>
      <c r="G13" s="74">
        <v>0.0</v>
      </c>
      <c r="H13" s="74">
        <v>10.0</v>
      </c>
      <c r="I13" s="74">
        <v>0.0</v>
      </c>
      <c r="J13" s="74">
        <v>0.0</v>
      </c>
      <c r="K13" s="75">
        <f t="shared" si="1"/>
        <v>864</v>
      </c>
      <c r="L13" s="59"/>
    </row>
    <row r="14" ht="14.25" customHeight="1">
      <c r="A14" s="55">
        <v>13.0</v>
      </c>
      <c r="B14" s="56" t="s">
        <v>192</v>
      </c>
      <c r="C14" s="76">
        <v>720.0</v>
      </c>
      <c r="D14" s="76">
        <v>0.0</v>
      </c>
      <c r="E14" s="76">
        <v>10.0</v>
      </c>
      <c r="F14" s="76">
        <v>12.0</v>
      </c>
      <c r="G14" s="76">
        <v>0.0</v>
      </c>
      <c r="H14" s="76">
        <v>5.0</v>
      </c>
      <c r="I14" s="76">
        <v>0.0</v>
      </c>
      <c r="J14" s="76">
        <v>1.0</v>
      </c>
      <c r="K14" s="58">
        <f t="shared" si="1"/>
        <v>748</v>
      </c>
      <c r="L14" s="59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8">
        <f t="shared" si="1"/>
        <v>0</v>
      </c>
      <c r="L15" s="59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58">
        <f t="shared" si="1"/>
        <v>0</v>
      </c>
      <c r="L16" s="59"/>
    </row>
    <row r="17" ht="14.25" customHeight="1">
      <c r="A17" s="55">
        <v>16.0</v>
      </c>
      <c r="B17" s="60"/>
      <c r="C17" s="68"/>
      <c r="D17" s="68">
        <v>0.0</v>
      </c>
      <c r="E17" s="68">
        <v>14.0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58">
        <f t="shared" si="1"/>
        <v>14</v>
      </c>
      <c r="L17" s="59"/>
    </row>
    <row r="18" ht="14.25" customHeight="1">
      <c r="A18" s="55">
        <v>17.0</v>
      </c>
      <c r="B18" s="69"/>
      <c r="C18" s="68"/>
      <c r="D18" s="68">
        <v>110.0</v>
      </c>
      <c r="E18" s="68">
        <v>7.0</v>
      </c>
      <c r="F18" s="68">
        <v>37.0</v>
      </c>
      <c r="G18" s="68">
        <v>0.0</v>
      </c>
      <c r="H18" s="68">
        <v>1.0</v>
      </c>
      <c r="I18" s="68">
        <v>0.0</v>
      </c>
      <c r="J18" s="68">
        <v>0.0</v>
      </c>
      <c r="K18" s="58">
        <f t="shared" si="1"/>
        <v>155</v>
      </c>
      <c r="L18" s="59"/>
    </row>
    <row r="19" ht="14.25" customHeight="1">
      <c r="A19" s="55">
        <v>18.0</v>
      </c>
      <c r="B19" s="56" t="s">
        <v>202</v>
      </c>
      <c r="C19" s="57">
        <v>2128.0</v>
      </c>
      <c r="D19" s="57">
        <v>0.0</v>
      </c>
      <c r="E19" s="57">
        <v>11.0</v>
      </c>
      <c r="F19" s="57">
        <v>11.0</v>
      </c>
      <c r="G19" s="57">
        <v>0.0</v>
      </c>
      <c r="H19" s="57">
        <v>18.0</v>
      </c>
      <c r="I19" s="57">
        <v>0.0</v>
      </c>
      <c r="J19" s="57">
        <v>0.0</v>
      </c>
      <c r="K19" s="58">
        <f t="shared" si="1"/>
        <v>2168</v>
      </c>
      <c r="L19" s="59"/>
    </row>
    <row r="20" ht="14.25" customHeight="1">
      <c r="A20" s="55">
        <v>19.0</v>
      </c>
      <c r="B20" s="77" t="s">
        <v>203</v>
      </c>
      <c r="C20" s="57">
        <v>1350.0</v>
      </c>
      <c r="D20" s="57">
        <v>1213.0</v>
      </c>
      <c r="E20" s="57">
        <v>7.0</v>
      </c>
      <c r="F20" s="57">
        <v>0.0</v>
      </c>
      <c r="G20" s="57">
        <v>0.0</v>
      </c>
      <c r="H20" s="57">
        <v>0.0</v>
      </c>
      <c r="I20" s="57">
        <v>0.0</v>
      </c>
      <c r="J20" s="57">
        <v>0.0</v>
      </c>
      <c r="K20" s="58">
        <f t="shared" si="1"/>
        <v>2570</v>
      </c>
      <c r="L20" s="59"/>
    </row>
    <row r="21" ht="14.25" customHeight="1">
      <c r="A21" s="55">
        <v>20.0</v>
      </c>
      <c r="B21" s="56"/>
      <c r="C21" s="57">
        <v>0.0</v>
      </c>
      <c r="D21" s="57">
        <v>0.0</v>
      </c>
      <c r="E21" s="57">
        <v>9.0</v>
      </c>
      <c r="F21" s="57">
        <v>70.0</v>
      </c>
      <c r="G21" s="57">
        <v>0.0</v>
      </c>
      <c r="H21" s="57">
        <v>0.0</v>
      </c>
      <c r="I21" s="57">
        <v>0.0</v>
      </c>
      <c r="J21" s="57">
        <v>0.0</v>
      </c>
      <c r="K21" s="58">
        <f t="shared" si="1"/>
        <v>79</v>
      </c>
      <c r="L21" s="59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8">
        <f t="shared" si="1"/>
        <v>0</v>
      </c>
      <c r="L22" s="59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8">
        <f t="shared" si="1"/>
        <v>0</v>
      </c>
      <c r="L23" s="59"/>
    </row>
    <row r="24" ht="14.25" customHeight="1">
      <c r="A24" s="55">
        <v>23.0</v>
      </c>
      <c r="B24" s="60" t="s">
        <v>212</v>
      </c>
      <c r="C24" s="68">
        <v>1193.0</v>
      </c>
      <c r="D24" s="68">
        <v>2.0</v>
      </c>
      <c r="E24" s="68">
        <v>19.0</v>
      </c>
      <c r="F24" s="68">
        <v>0.0</v>
      </c>
      <c r="G24" s="68">
        <v>0.0</v>
      </c>
      <c r="H24" s="68">
        <v>6.0</v>
      </c>
      <c r="I24" s="68">
        <v>0.0</v>
      </c>
      <c r="J24" s="68">
        <v>7.0</v>
      </c>
      <c r="K24" s="58">
        <f t="shared" si="1"/>
        <v>1227</v>
      </c>
      <c r="L24" s="59"/>
    </row>
    <row r="25" ht="14.25" customHeight="1">
      <c r="A25" s="55">
        <v>24.0</v>
      </c>
      <c r="B25" s="69" t="s">
        <v>214</v>
      </c>
      <c r="C25" s="68">
        <v>331.0</v>
      </c>
      <c r="D25" s="68">
        <v>2568.0</v>
      </c>
      <c r="E25" s="68">
        <v>8.0</v>
      </c>
      <c r="F25" s="68">
        <v>0.0</v>
      </c>
      <c r="G25" s="68">
        <v>0.0</v>
      </c>
      <c r="H25" s="68">
        <v>0.0</v>
      </c>
      <c r="I25" s="68">
        <v>0.0</v>
      </c>
      <c r="J25" s="68">
        <v>0.0</v>
      </c>
      <c r="K25" s="58">
        <f t="shared" si="1"/>
        <v>2907</v>
      </c>
      <c r="L25" s="59"/>
    </row>
    <row r="26" ht="14.25" customHeight="1">
      <c r="A26" s="55">
        <v>25.0</v>
      </c>
      <c r="B26" s="56" t="s">
        <v>219</v>
      </c>
      <c r="C26" s="57">
        <v>125.0</v>
      </c>
      <c r="D26" s="57">
        <v>2.0</v>
      </c>
      <c r="E26" s="57">
        <v>5.0</v>
      </c>
      <c r="F26" s="57">
        <v>161.0</v>
      </c>
      <c r="G26" s="57">
        <v>0.0</v>
      </c>
      <c r="H26" s="57">
        <v>1.0</v>
      </c>
      <c r="I26" s="57">
        <v>0.0</v>
      </c>
      <c r="J26" s="57">
        <v>0.0</v>
      </c>
      <c r="K26" s="58">
        <f t="shared" si="1"/>
        <v>294</v>
      </c>
      <c r="L26" s="59"/>
    </row>
    <row r="27" ht="14.25" customHeight="1">
      <c r="A27" s="55">
        <v>26.0</v>
      </c>
      <c r="B27" s="77" t="s">
        <v>222</v>
      </c>
      <c r="C27" s="57">
        <v>134.0</v>
      </c>
      <c r="D27" s="57">
        <v>805.0</v>
      </c>
      <c r="E27" s="57">
        <v>1.0</v>
      </c>
      <c r="F27" s="57">
        <v>0.0</v>
      </c>
      <c r="G27" s="57">
        <v>0.0</v>
      </c>
      <c r="H27" s="57">
        <v>1.0</v>
      </c>
      <c r="I27" s="57">
        <v>0.0</v>
      </c>
      <c r="J27" s="57">
        <v>0.0</v>
      </c>
      <c r="K27" s="58">
        <f t="shared" si="1"/>
        <v>941</v>
      </c>
      <c r="L27" s="59"/>
    </row>
    <row r="28" ht="14.25" customHeight="1">
      <c r="A28" s="55">
        <v>27.0</v>
      </c>
      <c r="B28" s="56" t="s">
        <v>225</v>
      </c>
      <c r="C28" s="57">
        <v>247.0</v>
      </c>
      <c r="D28" s="57">
        <v>1.0</v>
      </c>
      <c r="E28" s="57">
        <v>7.0</v>
      </c>
      <c r="F28" s="57">
        <v>45.0</v>
      </c>
      <c r="G28" s="57">
        <v>0.0</v>
      </c>
      <c r="H28" s="57">
        <v>0.0</v>
      </c>
      <c r="I28" s="57">
        <v>19.0</v>
      </c>
      <c r="J28" s="57">
        <v>0.0</v>
      </c>
      <c r="K28" s="58">
        <f t="shared" si="1"/>
        <v>319</v>
      </c>
      <c r="L28" s="59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8">
        <f t="shared" si="1"/>
        <v>0</v>
      </c>
      <c r="L29" s="59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8">
        <f t="shared" si="1"/>
        <v>0</v>
      </c>
      <c r="L30" s="59"/>
    </row>
    <row r="31" ht="14.25" customHeight="1">
      <c r="A31" s="64">
        <v>30.0</v>
      </c>
      <c r="B31" s="79" t="s">
        <v>234</v>
      </c>
      <c r="C31" s="67">
        <v>256.0</v>
      </c>
      <c r="D31" s="67">
        <v>839.0</v>
      </c>
      <c r="E31" s="68">
        <v>22.0</v>
      </c>
      <c r="F31" s="68">
        <v>0.0</v>
      </c>
      <c r="G31" s="68">
        <v>0.0</v>
      </c>
      <c r="H31" s="68">
        <v>0.0</v>
      </c>
      <c r="I31" s="68">
        <v>0.0</v>
      </c>
      <c r="J31" s="68">
        <v>0.0</v>
      </c>
      <c r="K31" s="58">
        <f t="shared" si="1"/>
        <v>1117</v>
      </c>
      <c r="L31" s="59"/>
    </row>
    <row r="32" ht="14.25" customHeight="1">
      <c r="A32" s="80">
        <v>31.0</v>
      </c>
      <c r="B32" s="83" t="s">
        <v>240</v>
      </c>
      <c r="C32" s="68">
        <v>132.0</v>
      </c>
      <c r="D32" s="68">
        <v>2.0</v>
      </c>
      <c r="E32" s="68">
        <v>9.0</v>
      </c>
      <c r="F32" s="68">
        <v>43.0</v>
      </c>
      <c r="G32" s="68">
        <v>0.0</v>
      </c>
      <c r="H32" s="68">
        <v>0.0</v>
      </c>
      <c r="I32" s="68">
        <v>8.0</v>
      </c>
      <c r="J32" s="68">
        <v>0.0</v>
      </c>
      <c r="K32" s="58">
        <f t="shared" si="1"/>
        <v>194</v>
      </c>
      <c r="L32" s="59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59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9696</v>
      </c>
      <c r="D34" s="89">
        <f t="shared" si="2"/>
        <v>8817</v>
      </c>
      <c r="E34" s="89">
        <f t="shared" ref="E34:J34" si="3">E2+E3+E4+E5+E6+E7+E8+E9+E10+E11+E12+E13+E14+E15+E16+E17+E18+E19+E20+E21+E22+E23+E24+E25+E26+E27+E28+E29+E30+E31+E32+E33</f>
        <v>195</v>
      </c>
      <c r="F34" s="89">
        <f t="shared" si="3"/>
        <v>773</v>
      </c>
      <c r="G34" s="89">
        <f t="shared" si="3"/>
        <v>0</v>
      </c>
      <c r="H34" s="89">
        <f t="shared" si="3"/>
        <v>162</v>
      </c>
      <c r="I34" s="89">
        <f t="shared" si="3"/>
        <v>29</v>
      </c>
      <c r="J34" s="89">
        <f t="shared" si="3"/>
        <v>8</v>
      </c>
      <c r="K34" s="90">
        <f>K2+K3+K4+K5+K6+K7+K8+K9+K10+K11+K12+K13+K14+K15+K16+K17+K18+K19+K20+K21+K22+K23+K24+K25+K26+K27+K28+K29+K30+K31+K32</f>
        <v>19680</v>
      </c>
      <c r="L34" s="91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174</v>
      </c>
      <c r="B1" s="51" t="s">
        <v>2</v>
      </c>
      <c r="C1" s="51" t="s">
        <v>4</v>
      </c>
      <c r="D1" s="52" t="s">
        <v>23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70" t="s">
        <v>177</v>
      </c>
    </row>
    <row r="2" ht="14.25" customHeight="1">
      <c r="A2" s="55">
        <v>1.0</v>
      </c>
      <c r="B2" s="63"/>
      <c r="C2" s="65"/>
      <c r="D2" s="65"/>
      <c r="E2" s="65"/>
      <c r="F2" s="65"/>
      <c r="G2" s="65"/>
      <c r="H2" s="65"/>
      <c r="I2" s="65"/>
      <c r="J2" s="65"/>
      <c r="K2" s="58">
        <f t="shared" ref="K2:K32" si="1">C2+E2+F2+G2+H2+I2+J2+D2</f>
        <v>0</v>
      </c>
      <c r="L2" s="73">
        <v>7.0</v>
      </c>
    </row>
    <row r="3" ht="14.25" customHeight="1">
      <c r="A3" s="55">
        <v>2.0</v>
      </c>
      <c r="B3" s="60" t="s">
        <v>186</v>
      </c>
      <c r="C3" s="57">
        <v>44.0</v>
      </c>
      <c r="D3" s="57">
        <v>0.0</v>
      </c>
      <c r="E3" s="57">
        <v>12.0</v>
      </c>
      <c r="F3" s="57">
        <v>53.0</v>
      </c>
      <c r="G3" s="57">
        <v>0.0</v>
      </c>
      <c r="H3" s="57">
        <v>0.0</v>
      </c>
      <c r="I3" s="57">
        <v>0.0</v>
      </c>
      <c r="J3" s="57">
        <v>6.0</v>
      </c>
      <c r="K3" s="58">
        <f t="shared" si="1"/>
        <v>115</v>
      </c>
      <c r="L3" s="7"/>
    </row>
    <row r="4" ht="14.25" customHeight="1">
      <c r="A4" s="55">
        <v>3.0</v>
      </c>
      <c r="B4" s="61" t="s">
        <v>187</v>
      </c>
      <c r="C4" s="57">
        <v>48.0</v>
      </c>
      <c r="D4" s="57">
        <v>268.0</v>
      </c>
      <c r="E4" s="57">
        <v>8.0</v>
      </c>
      <c r="F4" s="57">
        <v>74.0</v>
      </c>
      <c r="G4" s="57">
        <v>594.0</v>
      </c>
      <c r="H4" s="57">
        <v>0.0</v>
      </c>
      <c r="I4" s="57">
        <v>0.0</v>
      </c>
      <c r="J4" s="57">
        <v>13.0</v>
      </c>
      <c r="K4" s="58">
        <f t="shared" si="1"/>
        <v>1005</v>
      </c>
      <c r="L4" s="7"/>
    </row>
    <row r="5" ht="14.25" customHeight="1">
      <c r="A5" s="55">
        <v>4.0</v>
      </c>
      <c r="B5" s="56" t="s">
        <v>188</v>
      </c>
      <c r="C5" s="57">
        <v>36.0</v>
      </c>
      <c r="D5" s="57">
        <v>0.0</v>
      </c>
      <c r="E5" s="57">
        <v>3.0</v>
      </c>
      <c r="F5" s="57">
        <v>14.0</v>
      </c>
      <c r="G5" s="57">
        <v>0.0</v>
      </c>
      <c r="H5" s="57">
        <v>0.0</v>
      </c>
      <c r="I5" s="57">
        <v>0.0</v>
      </c>
      <c r="J5" s="57">
        <v>0.0</v>
      </c>
      <c r="K5" s="58">
        <f t="shared" si="1"/>
        <v>53</v>
      </c>
      <c r="L5" s="7"/>
    </row>
    <row r="6" ht="14.25" customHeight="1">
      <c r="A6" s="55">
        <v>5.0</v>
      </c>
      <c r="B6" s="56" t="s">
        <v>189</v>
      </c>
      <c r="C6" s="57">
        <v>45.0</v>
      </c>
      <c r="D6" s="57">
        <v>225.0</v>
      </c>
      <c r="E6" s="57">
        <v>2.0</v>
      </c>
      <c r="F6" s="57">
        <v>11.0</v>
      </c>
      <c r="G6" s="57">
        <v>0.0</v>
      </c>
      <c r="H6" s="57">
        <v>0.0</v>
      </c>
      <c r="I6" s="57">
        <v>0.0</v>
      </c>
      <c r="J6" s="57">
        <v>18.0</v>
      </c>
      <c r="K6" s="58">
        <f t="shared" si="1"/>
        <v>301</v>
      </c>
      <c r="L6" s="7"/>
    </row>
    <row r="7" ht="14.25" customHeight="1">
      <c r="A7" s="55">
        <v>6.0</v>
      </c>
      <c r="B7" s="62" t="s">
        <v>191</v>
      </c>
      <c r="C7" s="57">
        <v>141.0</v>
      </c>
      <c r="D7" s="57">
        <v>0.0</v>
      </c>
      <c r="E7" s="57">
        <v>7.0</v>
      </c>
      <c r="F7" s="57">
        <v>17.0</v>
      </c>
      <c r="G7" s="57">
        <v>0.0</v>
      </c>
      <c r="H7" s="57">
        <v>0.0</v>
      </c>
      <c r="I7" s="57">
        <v>0.0</v>
      </c>
      <c r="J7" s="57">
        <v>1.0</v>
      </c>
      <c r="K7" s="58">
        <f t="shared" si="1"/>
        <v>166</v>
      </c>
      <c r="L7" s="7"/>
    </row>
    <row r="8" ht="14.25" customHeight="1">
      <c r="A8" s="55">
        <v>7.0</v>
      </c>
      <c r="B8" s="56" t="s">
        <v>193</v>
      </c>
      <c r="C8" s="57">
        <v>146.0</v>
      </c>
      <c r="D8" s="57"/>
      <c r="E8" s="57"/>
      <c r="F8" s="57"/>
      <c r="G8" s="57"/>
      <c r="H8" s="57"/>
      <c r="I8" s="57"/>
      <c r="J8" s="57"/>
      <c r="K8" s="58">
        <f t="shared" si="1"/>
        <v>146</v>
      </c>
      <c r="L8" s="7"/>
    </row>
    <row r="9" ht="14.25" customHeight="1">
      <c r="A9" s="64">
        <v>8.0</v>
      </c>
      <c r="B9" s="56" t="s">
        <v>194</v>
      </c>
      <c r="C9" s="66">
        <v>95.0</v>
      </c>
      <c r="D9" s="66"/>
      <c r="E9" s="57"/>
      <c r="F9" s="57"/>
      <c r="G9" s="57"/>
      <c r="H9" s="57"/>
      <c r="I9" s="57"/>
      <c r="J9" s="57"/>
      <c r="K9" s="58">
        <f t="shared" si="1"/>
        <v>95</v>
      </c>
      <c r="L9" s="7"/>
    </row>
    <row r="10" ht="14.25" customHeight="1">
      <c r="A10" s="64">
        <v>9.0</v>
      </c>
      <c r="B10" s="60" t="s">
        <v>196</v>
      </c>
      <c r="C10" s="67">
        <v>90.0</v>
      </c>
      <c r="D10" s="67">
        <v>267.0</v>
      </c>
      <c r="E10" s="68">
        <v>8.0</v>
      </c>
      <c r="F10" s="68">
        <v>48.0</v>
      </c>
      <c r="G10" s="68">
        <v>0.0</v>
      </c>
      <c r="H10" s="68">
        <v>0.0</v>
      </c>
      <c r="I10" s="68">
        <v>0.0</v>
      </c>
      <c r="J10" s="68">
        <v>0.0</v>
      </c>
      <c r="K10" s="58">
        <f t="shared" si="1"/>
        <v>413</v>
      </c>
      <c r="L10" s="7"/>
    </row>
    <row r="11" ht="14.25" customHeight="1">
      <c r="A11" s="55">
        <v>10.0</v>
      </c>
      <c r="B11" s="69" t="s">
        <v>198</v>
      </c>
      <c r="C11" s="68">
        <v>91.0</v>
      </c>
      <c r="D11" s="68">
        <v>0.0</v>
      </c>
      <c r="E11" s="68">
        <v>3.0</v>
      </c>
      <c r="F11" s="68">
        <v>7.0</v>
      </c>
      <c r="G11" s="68">
        <v>0.0</v>
      </c>
      <c r="H11" s="68">
        <v>0.0</v>
      </c>
      <c r="I11" s="68">
        <v>0.0</v>
      </c>
      <c r="J11" s="68">
        <v>0.0</v>
      </c>
      <c r="K11" s="58">
        <f t="shared" si="1"/>
        <v>101</v>
      </c>
      <c r="L11" s="7"/>
    </row>
    <row r="12" ht="14.25" customHeight="1">
      <c r="A12" s="55">
        <v>11.0</v>
      </c>
      <c r="B12" s="56" t="s">
        <v>200</v>
      </c>
      <c r="C12" s="71">
        <v>80.0</v>
      </c>
      <c r="D12" s="71">
        <v>0.0</v>
      </c>
      <c r="E12" s="71">
        <v>1.0</v>
      </c>
      <c r="F12" s="71">
        <v>13.0</v>
      </c>
      <c r="G12" s="71">
        <v>161.0</v>
      </c>
      <c r="H12" s="71">
        <v>0.0</v>
      </c>
      <c r="I12" s="71">
        <v>0.0</v>
      </c>
      <c r="J12" s="71">
        <v>3.0</v>
      </c>
      <c r="K12" s="58">
        <f t="shared" si="1"/>
        <v>258</v>
      </c>
      <c r="L12" s="7"/>
    </row>
    <row r="13" ht="14.25" customHeight="1">
      <c r="A13" s="55">
        <v>12.0</v>
      </c>
      <c r="B13" s="72" t="s">
        <v>205</v>
      </c>
      <c r="C13" s="74">
        <v>98.0</v>
      </c>
      <c r="D13" s="74">
        <v>0.0</v>
      </c>
      <c r="E13" s="74">
        <v>5.0</v>
      </c>
      <c r="F13" s="74">
        <v>16.0</v>
      </c>
      <c r="G13" s="74">
        <v>0.0</v>
      </c>
      <c r="H13" s="74">
        <v>0.0</v>
      </c>
      <c r="I13" s="74">
        <v>0.0</v>
      </c>
      <c r="J13" s="74">
        <v>7.0</v>
      </c>
      <c r="K13" s="75">
        <f t="shared" si="1"/>
        <v>126</v>
      </c>
      <c r="L13" s="7"/>
    </row>
    <row r="14" ht="14.25" customHeight="1">
      <c r="A14" s="55">
        <v>13.0</v>
      </c>
      <c r="B14" s="56" t="s">
        <v>207</v>
      </c>
      <c r="C14" s="76">
        <v>131.0</v>
      </c>
      <c r="D14" s="76">
        <v>0.0</v>
      </c>
      <c r="E14" s="76">
        <v>6.0</v>
      </c>
      <c r="F14" s="76">
        <v>11.0</v>
      </c>
      <c r="G14" s="76">
        <v>0.0</v>
      </c>
      <c r="H14" s="76">
        <v>0.0</v>
      </c>
      <c r="I14" s="76">
        <v>0.0</v>
      </c>
      <c r="J14" s="76">
        <v>8.0</v>
      </c>
      <c r="K14" s="58">
        <f t="shared" si="1"/>
        <v>156</v>
      </c>
      <c r="L14" s="7"/>
    </row>
    <row r="15" ht="14.25" customHeight="1">
      <c r="A15" s="55">
        <v>14.0</v>
      </c>
      <c r="B15" s="56" t="s">
        <v>209</v>
      </c>
      <c r="C15" s="57">
        <v>78.0</v>
      </c>
      <c r="D15" s="57"/>
      <c r="E15" s="57"/>
      <c r="F15" s="57"/>
      <c r="G15" s="57"/>
      <c r="H15" s="57"/>
      <c r="I15" s="57"/>
      <c r="J15" s="57"/>
      <c r="K15" s="58">
        <f t="shared" si="1"/>
        <v>78</v>
      </c>
      <c r="L15" s="7"/>
    </row>
    <row r="16" ht="14.25" customHeight="1">
      <c r="A16" s="55">
        <v>15.0</v>
      </c>
      <c r="B16" s="56" t="s">
        <v>211</v>
      </c>
      <c r="C16" s="57">
        <v>54.0</v>
      </c>
      <c r="D16" s="57"/>
      <c r="E16" s="57"/>
      <c r="F16" s="57"/>
      <c r="G16" s="57"/>
      <c r="H16" s="57"/>
      <c r="I16" s="57"/>
      <c r="J16" s="57"/>
      <c r="K16" s="58">
        <f t="shared" si="1"/>
        <v>54</v>
      </c>
      <c r="L16" s="7"/>
    </row>
    <row r="17" ht="14.25" customHeight="1">
      <c r="A17" s="55">
        <v>16.0</v>
      </c>
      <c r="B17" s="60" t="s">
        <v>215</v>
      </c>
      <c r="C17" s="68">
        <v>60.0</v>
      </c>
      <c r="D17" s="68">
        <v>652.0</v>
      </c>
      <c r="E17" s="68">
        <v>5.0</v>
      </c>
      <c r="F17" s="68">
        <v>196.0</v>
      </c>
      <c r="G17" s="68">
        <v>0.0</v>
      </c>
      <c r="H17" s="68">
        <v>0.0</v>
      </c>
      <c r="I17" s="68">
        <v>0.0</v>
      </c>
      <c r="J17" s="68">
        <v>12.0</v>
      </c>
      <c r="K17" s="58">
        <f t="shared" si="1"/>
        <v>925</v>
      </c>
      <c r="L17" s="7"/>
    </row>
    <row r="18" ht="14.25" customHeight="1">
      <c r="A18" s="55">
        <v>17.0</v>
      </c>
      <c r="B18" s="69" t="s">
        <v>217</v>
      </c>
      <c r="C18" s="68">
        <v>55.0</v>
      </c>
      <c r="D18" s="68">
        <v>0.0</v>
      </c>
      <c r="E18" s="68">
        <v>3.0</v>
      </c>
      <c r="F18" s="68">
        <v>90.0</v>
      </c>
      <c r="G18" s="68">
        <v>0.0</v>
      </c>
      <c r="H18" s="68">
        <v>0.0</v>
      </c>
      <c r="I18" s="68">
        <v>0.0</v>
      </c>
      <c r="J18" s="68">
        <v>15.0</v>
      </c>
      <c r="K18" s="58">
        <f t="shared" si="1"/>
        <v>163</v>
      </c>
      <c r="L18" s="7"/>
    </row>
    <row r="19" ht="14.25" customHeight="1">
      <c r="A19" s="55">
        <v>18.0</v>
      </c>
      <c r="B19" s="56" t="s">
        <v>220</v>
      </c>
      <c r="C19" s="57">
        <v>67.0</v>
      </c>
      <c r="D19" s="57">
        <v>15.0</v>
      </c>
      <c r="E19" s="57">
        <v>3.0</v>
      </c>
      <c r="F19" s="57">
        <v>49.0</v>
      </c>
      <c r="G19" s="57">
        <v>0.0</v>
      </c>
      <c r="H19" s="57">
        <v>0.0</v>
      </c>
      <c r="I19" s="57">
        <v>0.0</v>
      </c>
      <c r="J19" s="57">
        <v>1.0</v>
      </c>
      <c r="K19" s="58">
        <f t="shared" si="1"/>
        <v>135</v>
      </c>
      <c r="L19" s="7"/>
    </row>
    <row r="20" ht="14.25" customHeight="1">
      <c r="A20" s="55">
        <v>19.0</v>
      </c>
      <c r="B20" s="77" t="s">
        <v>223</v>
      </c>
      <c r="C20" s="57">
        <v>98.0</v>
      </c>
      <c r="D20" s="57">
        <v>0.0</v>
      </c>
      <c r="E20" s="57">
        <v>8.0</v>
      </c>
      <c r="F20" s="57">
        <v>49.0</v>
      </c>
      <c r="G20" s="57">
        <v>0.0</v>
      </c>
      <c r="H20" s="57">
        <v>0.0</v>
      </c>
      <c r="I20" s="57">
        <v>0.0</v>
      </c>
      <c r="J20" s="57">
        <v>0.0</v>
      </c>
      <c r="K20" s="58">
        <f t="shared" si="1"/>
        <v>155</v>
      </c>
      <c r="L20" s="7"/>
    </row>
    <row r="21" ht="14.25" customHeight="1">
      <c r="A21" s="55">
        <v>20.0</v>
      </c>
      <c r="B21" s="56" t="s">
        <v>227</v>
      </c>
      <c r="C21" s="57">
        <v>57.0</v>
      </c>
      <c r="D21" s="57">
        <v>346.0</v>
      </c>
      <c r="E21" s="57">
        <v>1.0</v>
      </c>
      <c r="F21" s="57">
        <v>22.0</v>
      </c>
      <c r="G21" s="57">
        <v>0.0</v>
      </c>
      <c r="H21" s="57">
        <v>0.0</v>
      </c>
      <c r="I21" s="57">
        <v>0.0</v>
      </c>
      <c r="J21" s="57">
        <v>0.0</v>
      </c>
      <c r="K21" s="58">
        <f t="shared" si="1"/>
        <v>426</v>
      </c>
      <c r="L21" s="7"/>
    </row>
    <row r="22" ht="14.25" customHeight="1">
      <c r="A22" s="55">
        <v>21.0</v>
      </c>
      <c r="B22" s="56" t="s">
        <v>230</v>
      </c>
      <c r="C22" s="57">
        <v>68.0</v>
      </c>
      <c r="D22" s="57"/>
      <c r="E22" s="57"/>
      <c r="F22" s="57"/>
      <c r="G22" s="57"/>
      <c r="H22" s="57"/>
      <c r="I22" s="57"/>
      <c r="J22" s="57"/>
      <c r="K22" s="58">
        <f t="shared" si="1"/>
        <v>68</v>
      </c>
      <c r="L22" s="7"/>
    </row>
    <row r="23" ht="14.25" customHeight="1">
      <c r="A23" s="55">
        <v>22.0</v>
      </c>
      <c r="B23" s="56" t="s">
        <v>231</v>
      </c>
      <c r="C23" s="57">
        <v>40.0</v>
      </c>
      <c r="D23" s="57"/>
      <c r="E23" s="57"/>
      <c r="F23" s="57"/>
      <c r="G23" s="57"/>
      <c r="H23" s="57"/>
      <c r="I23" s="57"/>
      <c r="J23" s="57"/>
      <c r="K23" s="58">
        <f t="shared" si="1"/>
        <v>40</v>
      </c>
      <c r="L23" s="7"/>
    </row>
    <row r="24" ht="14.25" customHeight="1">
      <c r="A24" s="55">
        <v>23.0</v>
      </c>
      <c r="B24" s="60" t="s">
        <v>232</v>
      </c>
      <c r="C24" s="68">
        <v>31.0</v>
      </c>
      <c r="D24" s="68"/>
      <c r="E24" s="68"/>
      <c r="F24" s="68"/>
      <c r="G24" s="68"/>
      <c r="H24" s="68"/>
      <c r="I24" s="68"/>
      <c r="J24" s="68"/>
      <c r="K24" s="58">
        <f t="shared" si="1"/>
        <v>31</v>
      </c>
      <c r="L24" s="7"/>
    </row>
    <row r="25" ht="14.25" customHeight="1">
      <c r="A25" s="55">
        <v>24.0</v>
      </c>
      <c r="B25" s="69" t="s">
        <v>235</v>
      </c>
      <c r="C25" s="68">
        <v>89.0</v>
      </c>
      <c r="D25" s="68">
        <v>1025.0</v>
      </c>
      <c r="E25" s="68">
        <v>27.0</v>
      </c>
      <c r="F25" s="68">
        <v>97.0</v>
      </c>
      <c r="G25" s="68">
        <v>0.0</v>
      </c>
      <c r="H25" s="68">
        <v>0.0</v>
      </c>
      <c r="I25" s="68">
        <v>0.0</v>
      </c>
      <c r="J25" s="68">
        <v>0.0</v>
      </c>
      <c r="K25" s="58">
        <f t="shared" si="1"/>
        <v>1238</v>
      </c>
      <c r="L25" s="7"/>
    </row>
    <row r="26" ht="14.25" customHeight="1">
      <c r="A26" s="55">
        <v>25.0</v>
      </c>
      <c r="B26" s="56" t="s">
        <v>236</v>
      </c>
      <c r="C26" s="57">
        <v>78.0</v>
      </c>
      <c r="D26" s="57">
        <v>3.0</v>
      </c>
      <c r="E26" s="57">
        <v>6.0</v>
      </c>
      <c r="F26" s="57">
        <v>75.0</v>
      </c>
      <c r="G26" s="57">
        <v>0.0</v>
      </c>
      <c r="H26" s="57">
        <v>0.0</v>
      </c>
      <c r="I26" s="57">
        <v>0.0</v>
      </c>
      <c r="J26" s="57">
        <v>0.0</v>
      </c>
      <c r="K26" s="58">
        <f t="shared" si="1"/>
        <v>162</v>
      </c>
      <c r="L26" s="7"/>
    </row>
    <row r="27" ht="14.25" customHeight="1">
      <c r="A27" s="55">
        <v>26.0</v>
      </c>
      <c r="B27" s="77" t="s">
        <v>237</v>
      </c>
      <c r="C27" s="57">
        <v>78.0</v>
      </c>
      <c r="D27" s="57">
        <v>0.0</v>
      </c>
      <c r="E27" s="57">
        <v>6.0</v>
      </c>
      <c r="F27" s="57">
        <v>77.0</v>
      </c>
      <c r="G27" s="57">
        <v>0.0</v>
      </c>
      <c r="H27" s="57">
        <v>0.0</v>
      </c>
      <c r="I27" s="57">
        <v>0.0</v>
      </c>
      <c r="J27" s="57">
        <v>0.0</v>
      </c>
      <c r="K27" s="58">
        <f t="shared" si="1"/>
        <v>161</v>
      </c>
      <c r="L27" s="7"/>
    </row>
    <row r="28" ht="14.25" customHeight="1">
      <c r="A28" s="55">
        <v>27.0</v>
      </c>
      <c r="B28" s="56" t="s">
        <v>238</v>
      </c>
      <c r="C28" s="57">
        <v>132.0</v>
      </c>
      <c r="D28" s="57">
        <v>0.0</v>
      </c>
      <c r="E28" s="57">
        <v>9.0</v>
      </c>
      <c r="F28" s="57">
        <v>72.0</v>
      </c>
      <c r="G28" s="57">
        <v>0.0</v>
      </c>
      <c r="H28" s="57">
        <v>0.0</v>
      </c>
      <c r="I28" s="57">
        <v>0.0</v>
      </c>
      <c r="J28" s="57">
        <v>0.0</v>
      </c>
      <c r="K28" s="58">
        <f t="shared" si="1"/>
        <v>213</v>
      </c>
      <c r="L28" s="7"/>
    </row>
    <row r="29" ht="14.25" customHeight="1">
      <c r="A29" s="55">
        <v>28.0</v>
      </c>
      <c r="B29" s="81" t="s">
        <v>239</v>
      </c>
      <c r="C29" s="82">
        <v>80.0</v>
      </c>
      <c r="D29" s="82">
        <v>0.0</v>
      </c>
      <c r="E29" s="82">
        <v>0.0</v>
      </c>
      <c r="F29" s="82">
        <v>0.0</v>
      </c>
      <c r="G29" s="82">
        <v>0.0</v>
      </c>
      <c r="H29" s="82">
        <v>0.0</v>
      </c>
      <c r="I29" s="82">
        <v>0.0</v>
      </c>
      <c r="J29" s="82">
        <v>0.0</v>
      </c>
      <c r="K29" s="58">
        <f t="shared" si="1"/>
        <v>80</v>
      </c>
      <c r="L29" s="7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8">
        <f t="shared" si="1"/>
        <v>0</v>
      </c>
      <c r="L30" s="7"/>
    </row>
    <row r="31" ht="14.25" customHeight="1">
      <c r="A31" s="64">
        <v>30.0</v>
      </c>
      <c r="B31" s="79"/>
      <c r="C31" s="67"/>
      <c r="D31" s="67"/>
      <c r="E31" s="68"/>
      <c r="F31" s="68"/>
      <c r="G31" s="68"/>
      <c r="H31" s="68"/>
      <c r="I31" s="68"/>
      <c r="J31" s="68"/>
      <c r="K31" s="58">
        <f t="shared" si="1"/>
        <v>0</v>
      </c>
      <c r="L31" s="7"/>
    </row>
    <row r="32" ht="14.25" customHeight="1">
      <c r="A32" s="80">
        <v>31.0</v>
      </c>
      <c r="B32" s="83"/>
      <c r="C32" s="68"/>
      <c r="D32" s="68"/>
      <c r="E32" s="68"/>
      <c r="F32" s="68"/>
      <c r="G32" s="68"/>
      <c r="H32" s="68"/>
      <c r="I32" s="68"/>
      <c r="J32" s="68"/>
      <c r="K32" s="58">
        <f t="shared" si="1"/>
        <v>0</v>
      </c>
      <c r="L32" s="7"/>
    </row>
    <row r="33" ht="14.25" hidden="1" customHeight="1">
      <c r="A33" s="84">
        <v>31.0</v>
      </c>
      <c r="B33" s="56"/>
      <c r="C33" s="68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7"/>
    </row>
    <row r="34" ht="28.5" customHeight="1">
      <c r="A34" s="87" t="s">
        <v>61</v>
      </c>
      <c r="B34" s="88"/>
      <c r="C34" s="89">
        <f t="shared" ref="C34:D34" si="2">C2+C3+C4+C5+C6+C7+C8+C9+C10+C11+C12+C13+C14+C15+C16+C17+C18+C19+C20+C21+C22+C23+C24+C25+C26+C27+C28+C29+C30+C31+C32</f>
        <v>2110</v>
      </c>
      <c r="D34" s="89">
        <f t="shared" si="2"/>
        <v>2801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991</v>
      </c>
      <c r="G34" s="89">
        <f t="shared" si="3"/>
        <v>755</v>
      </c>
      <c r="H34" s="89">
        <f t="shared" si="3"/>
        <v>0</v>
      </c>
      <c r="I34" s="89">
        <f t="shared" si="3"/>
        <v>0</v>
      </c>
      <c r="J34" s="89">
        <f t="shared" si="3"/>
        <v>84</v>
      </c>
      <c r="K34" s="90">
        <f>K2+K3+K4+K5+K6+K7+K8+K9+K10+K11+K12+K13+K14+K15+K16+K17+K18+K19+K20+K21+K22+K23+K24+K25+K26+K27+K28+K29+K30+K31+K32+L2</f>
        <v>6871</v>
      </c>
      <c r="L34" s="92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